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Y:\DATA Taneenard-Akila\Compta - Association\SIOP\"/>
    </mc:Choice>
  </mc:AlternateContent>
  <bookViews>
    <workbookView xWindow="0" yWindow="0" windowWidth="20460" windowHeight="7680"/>
  </bookViews>
  <sheets>
    <sheet name="SIOP budget accounting" sheetId="1" r:id="rId1"/>
  </sheets>
  <calcPr calcId="152511"/>
</workbook>
</file>

<file path=xl/calcChain.xml><?xml version="1.0" encoding="utf-8"?>
<calcChain xmlns="http://schemas.openxmlformats.org/spreadsheetml/2006/main">
  <c r="B20" i="1" l="1"/>
  <c r="B22" i="1" s="1"/>
  <c r="B100" i="1" l="1"/>
  <c r="B78" i="1"/>
  <c r="E34" i="1"/>
  <c r="B90" i="1" l="1"/>
  <c r="B83" i="1"/>
  <c r="B66" i="1"/>
  <c r="B57" i="1"/>
  <c r="B46" i="1"/>
  <c r="B108" i="1"/>
  <c r="B101" i="1" l="1"/>
  <c r="B110" i="1" s="1"/>
  <c r="B114" i="1" s="1"/>
  <c r="E106" i="1" l="1"/>
  <c r="D101" i="1" l="1"/>
  <c r="C112" i="1" s="1"/>
  <c r="E100" i="1"/>
  <c r="D100" i="1"/>
  <c r="C100" i="1"/>
  <c r="D90" i="1"/>
  <c r="C90" i="1"/>
  <c r="E83" i="1"/>
  <c r="D83" i="1"/>
  <c r="C83" i="1"/>
  <c r="D78" i="1"/>
  <c r="C78" i="1"/>
  <c r="D66" i="1"/>
  <c r="C66" i="1"/>
  <c r="E57" i="1"/>
  <c r="C57" i="1"/>
  <c r="C46" i="1"/>
  <c r="C20" i="1"/>
  <c r="C22" i="1" s="1"/>
  <c r="C108" i="1" s="1"/>
  <c r="C101" i="1" l="1"/>
  <c r="C110" i="1" s="1"/>
  <c r="C114" i="1" s="1"/>
  <c r="D102" i="1"/>
  <c r="E94" i="1"/>
  <c r="E95" i="1"/>
  <c r="E96" i="1"/>
  <c r="E97" i="1"/>
  <c r="E98" i="1"/>
  <c r="E99" i="1"/>
  <c r="E93" i="1"/>
  <c r="E87" i="1"/>
  <c r="E88" i="1"/>
  <c r="E89" i="1"/>
  <c r="E85" i="1"/>
  <c r="E81" i="1"/>
  <c r="E82" i="1"/>
  <c r="E80" i="1"/>
  <c r="E71" i="1"/>
  <c r="E69" i="1"/>
  <c r="E78" i="1" s="1"/>
  <c r="C102" i="1" l="1"/>
  <c r="E11" i="1"/>
  <c r="E12" i="1"/>
  <c r="E13" i="1"/>
  <c r="E14" i="1"/>
  <c r="E15" i="1"/>
  <c r="E16" i="1"/>
  <c r="E17" i="1"/>
  <c r="E18" i="1"/>
  <c r="E19" i="1"/>
  <c r="E10" i="1"/>
  <c r="E20" i="1" l="1"/>
  <c r="E22" i="1" s="1"/>
  <c r="E54" i="1"/>
  <c r="E53" i="1"/>
  <c r="E52" i="1"/>
  <c r="E51" i="1"/>
  <c r="E50" i="1"/>
  <c r="E26" i="1"/>
  <c r="E27" i="1"/>
  <c r="E28" i="1"/>
  <c r="E29" i="1"/>
  <c r="E30" i="1"/>
  <c r="E31" i="1"/>
  <c r="E32" i="1"/>
  <c r="E33" i="1"/>
  <c r="E35" i="1"/>
  <c r="E36" i="1"/>
  <c r="E37" i="1"/>
  <c r="E38" i="1"/>
  <c r="E39" i="1"/>
  <c r="E59" i="1"/>
  <c r="E60" i="1"/>
  <c r="E61" i="1"/>
  <c r="E62" i="1"/>
  <c r="E63" i="1"/>
  <c r="E64" i="1"/>
  <c r="E65" i="1"/>
  <c r="E43" i="1"/>
  <c r="E44" i="1"/>
  <c r="E45" i="1"/>
  <c r="E25" i="1"/>
  <c r="D57" i="1"/>
  <c r="D46" i="1"/>
  <c r="D20" i="1"/>
  <c r="D22" i="1" s="1"/>
  <c r="E66" i="1" l="1"/>
  <c r="E46" i="1"/>
  <c r="E86" i="1"/>
  <c r="E90" i="1" s="1"/>
  <c r="E101" i="1" l="1"/>
  <c r="E102" i="1" s="1"/>
  <c r="E105" i="1" s="1"/>
</calcChain>
</file>

<file path=xl/comments1.xml><?xml version="1.0" encoding="utf-8"?>
<comments xmlns="http://schemas.openxmlformats.org/spreadsheetml/2006/main">
  <authors>
    <author>Susanne Wollaert</author>
    <author>valerie kuffer</author>
  </authors>
  <commentList>
    <comment ref="C10" authorId="0" shapeId="0">
      <text>
        <r>
          <rPr>
            <b/>
            <sz val="9"/>
            <color indexed="81"/>
            <rFont val="Tahoma"/>
            <charset val="1"/>
          </rPr>
          <t>Susanne Wollaert:</t>
        </r>
        <r>
          <rPr>
            <sz val="9"/>
            <color indexed="81"/>
            <rFont val="Tahoma"/>
            <charset val="1"/>
          </rPr>
          <t xml:space="preserve">
increased from 160k since we hopefully will have higher fees in 2015/16</t>
        </r>
      </text>
    </comment>
    <comment ref="A18" authorId="0" shapeId="0">
      <text>
        <r>
          <rPr>
            <b/>
            <sz val="9"/>
            <color indexed="81"/>
            <rFont val="Tahoma"/>
            <family val="2"/>
          </rPr>
          <t>Susanne Wollaert:</t>
        </r>
        <r>
          <rPr>
            <sz val="9"/>
            <color indexed="81"/>
            <rFont val="Tahoma"/>
            <family val="2"/>
          </rPr>
          <t xml:space="preserve">
100 k guaranteed by Kenes; 100k still to receive from London 2012 congress</t>
        </r>
      </text>
    </comment>
    <comment ref="A25" authorId="0" shapeId="0">
      <text>
        <r>
          <rPr>
            <b/>
            <sz val="9"/>
            <color indexed="81"/>
            <rFont val="Tahoma"/>
            <family val="2"/>
          </rPr>
          <t>Susanne Wollaert:</t>
        </r>
        <r>
          <rPr>
            <sz val="9"/>
            <color indexed="81"/>
            <rFont val="Tahoma"/>
            <family val="2"/>
          </rPr>
          <t xml:space="preserve">
includes
Annual Mgmt Fee: EUR 85k
Newsletter and website maint: EUR 5'300
Annual Meeting support: EUR 3'000
last 50% payment for this will come in early 2016</t>
        </r>
      </text>
    </comment>
    <comment ref="A26" authorId="0" shapeId="0">
      <text>
        <r>
          <rPr>
            <b/>
            <sz val="9"/>
            <color indexed="81"/>
            <rFont val="Tahoma"/>
            <family val="2"/>
          </rPr>
          <t>Susanne Wollaert:</t>
        </r>
        <r>
          <rPr>
            <sz val="9"/>
            <color indexed="81"/>
            <rFont val="Tahoma"/>
            <family val="2"/>
          </rPr>
          <t xml:space="preserve">
includes
Annual Mgmt Fee: EUR 85k
Newsletter and website maint: EUR 5'300
Annual Meeting support: EUR 3'000
first 50% payment for this will come in June 2016</t>
        </r>
      </text>
    </comment>
    <comment ref="A28" authorId="0" shapeId="0">
      <text>
        <r>
          <rPr>
            <b/>
            <sz val="9"/>
            <color indexed="81"/>
            <rFont val="Tahoma"/>
            <family val="2"/>
          </rPr>
          <t>Susanne Wollaert:</t>
        </r>
        <r>
          <rPr>
            <sz val="9"/>
            <color indexed="81"/>
            <rFont val="Tahoma"/>
            <family val="2"/>
          </rPr>
          <t xml:space="preserve">
reduced from 3k; need to keep better check on this
</t>
        </r>
      </text>
    </comment>
    <comment ref="A29" authorId="0" shapeId="0">
      <text>
        <r>
          <rPr>
            <b/>
            <sz val="9"/>
            <color indexed="81"/>
            <rFont val="Tahoma"/>
            <family val="2"/>
          </rPr>
          <t>Susanne Wollaert:</t>
        </r>
        <r>
          <rPr>
            <sz val="9"/>
            <color indexed="81"/>
            <rFont val="Tahoma"/>
            <family val="2"/>
          </rPr>
          <t xml:space="preserve">
increase from 350 based on 2014 expenses</t>
        </r>
      </text>
    </comment>
    <comment ref="A33" authorId="0" shapeId="0">
      <text>
        <r>
          <rPr>
            <b/>
            <sz val="9"/>
            <color indexed="81"/>
            <rFont val="Tahoma"/>
            <family val="2"/>
          </rPr>
          <t>Susanne Wollaert:</t>
        </r>
        <r>
          <rPr>
            <sz val="9"/>
            <color indexed="81"/>
            <rFont val="Tahoma"/>
            <family val="2"/>
          </rPr>
          <t xml:space="preserve">
decreased from EUR much lower then in previous years due to change of provider</t>
        </r>
      </text>
    </comment>
    <comment ref="A35" authorId="0" shapeId="0">
      <text>
        <r>
          <rPr>
            <b/>
            <sz val="9"/>
            <color indexed="81"/>
            <rFont val="Tahoma"/>
            <family val="2"/>
          </rPr>
          <t>Susanne Wollaert:</t>
        </r>
        <r>
          <rPr>
            <sz val="9"/>
            <color indexed="81"/>
            <rFont val="Tahoma"/>
            <family val="2"/>
          </rPr>
          <t xml:space="preserve">
6% of SIOP Annual Membership Revenue</t>
        </r>
      </text>
    </comment>
    <comment ref="A37" authorId="0" shapeId="0">
      <text>
        <r>
          <rPr>
            <b/>
            <sz val="9"/>
            <color indexed="81"/>
            <rFont val="Tahoma"/>
            <family val="2"/>
          </rPr>
          <t>Susanne Wollaert:</t>
        </r>
        <r>
          <rPr>
            <sz val="9"/>
            <color indexed="81"/>
            <rFont val="Tahoma"/>
            <family val="2"/>
          </rPr>
          <t xml:space="preserve">
increased from EUR 1300 due to actual higher cost and done each year</t>
        </r>
      </text>
    </comment>
    <comment ref="A38" authorId="0" shapeId="0">
      <text>
        <r>
          <rPr>
            <b/>
            <sz val="9"/>
            <color indexed="81"/>
            <rFont val="Tahoma"/>
            <charset val="1"/>
          </rPr>
          <t>Susanne Wollaert:</t>
        </r>
        <r>
          <rPr>
            <sz val="9"/>
            <color indexed="81"/>
            <rFont val="Tahoma"/>
            <charset val="1"/>
          </rPr>
          <t xml:space="preserve">
Strategic Consulting Fee (Contract Addendum 3) for Isabel Mortara has been approved by Exec Board at the SIOP Spring Meeting May 2015 in Amsterdam for another year 2015-2016)</t>
        </r>
      </text>
    </comment>
    <comment ref="A58" authorId="0" shapeId="0">
      <text>
        <r>
          <rPr>
            <b/>
            <sz val="9"/>
            <color indexed="81"/>
            <rFont val="Tahoma"/>
            <family val="2"/>
          </rPr>
          <t>Susanne Wollaert:</t>
        </r>
        <r>
          <rPr>
            <sz val="9"/>
            <color indexed="81"/>
            <rFont val="Tahoma"/>
            <family val="2"/>
          </rPr>
          <t xml:space="preserve">
Funds to support these activities will be made available from SIOP’s unrestricted funds balance. All travel/meeting expenses require pre-approval. Any donations (financial or in-kind) made to SIOP and restricted to support Advocacy activities must be accounted for and all such funds will be used to replace or in lieu of SIOP’s restricted funds to cover the cost of advocacy expenses. Planned donations to support new advocacy activities require pre-approval prior to commitment for any new activities.  Review of specified deliverables reflecting SIOP’s advocacy mission and pre-stated objectives will be reviewed annually and budgetary and operational decisions will be based on this review.</t>
        </r>
      </text>
    </comment>
    <comment ref="A60" authorId="0" shapeId="0">
      <text>
        <r>
          <rPr>
            <b/>
            <sz val="9"/>
            <color indexed="81"/>
            <rFont val="Tahoma"/>
            <family val="2"/>
          </rPr>
          <t xml:space="preserve">Susanne Wollaert:
</t>
        </r>
        <r>
          <rPr>
            <sz val="9"/>
            <color indexed="81"/>
            <rFont val="Tahoma"/>
            <family val="2"/>
          </rPr>
          <t>has been reduced from 5k to EUR 2000</t>
        </r>
      </text>
    </comment>
    <comment ref="A61" authorId="0" shapeId="0">
      <text>
        <r>
          <rPr>
            <b/>
            <sz val="9"/>
            <color indexed="81"/>
            <rFont val="Tahoma"/>
            <family val="2"/>
          </rPr>
          <t>Susanne Wollaert:</t>
        </r>
        <r>
          <rPr>
            <sz val="9"/>
            <color indexed="81"/>
            <rFont val="Tahoma"/>
            <family val="2"/>
          </rPr>
          <t xml:space="preserve">
has been reduced from 5k to EUR 2000</t>
        </r>
      </text>
    </comment>
    <comment ref="A62" authorId="0" shapeId="0">
      <text>
        <r>
          <rPr>
            <b/>
            <sz val="9"/>
            <color indexed="81"/>
            <rFont val="Tahoma"/>
            <family val="2"/>
          </rPr>
          <t>Susanne Wollaert:</t>
        </r>
        <r>
          <rPr>
            <sz val="9"/>
            <color indexed="81"/>
            <rFont val="Tahoma"/>
            <family val="2"/>
          </rPr>
          <t xml:space="preserve">
has been reduced from 2500 EUR to 1000</t>
        </r>
      </text>
    </comment>
    <comment ref="A69" authorId="0" shapeId="0">
      <text>
        <r>
          <rPr>
            <b/>
            <sz val="9"/>
            <color indexed="81"/>
            <rFont val="Tahoma"/>
            <family val="2"/>
          </rPr>
          <t>Susanne Wollaert:</t>
        </r>
        <r>
          <rPr>
            <sz val="9"/>
            <color indexed="81"/>
            <rFont val="Tahoma"/>
            <family val="2"/>
          </rPr>
          <t xml:space="preserve">
this should be purely under congress budget in 2016/17 Dublin; since in 2015 we will need to cover 50% of the webcast, we kept in our society budget</t>
        </r>
      </text>
    </comment>
    <comment ref="A86" authorId="0" shapeId="0">
      <text>
        <r>
          <rPr>
            <b/>
            <sz val="9"/>
            <color indexed="81"/>
            <rFont val="Tahoma"/>
            <family val="2"/>
          </rPr>
          <t>Susanne Wollaert:</t>
        </r>
        <r>
          <rPr>
            <sz val="9"/>
            <color indexed="81"/>
            <rFont val="Tahoma"/>
            <family val="2"/>
          </rPr>
          <t xml:space="preserve">
Project Fee for new website including forum, repository etc plus Website consultant fee Yuri Quintana (10k); onetime cost and that is why covered from reserves</t>
        </r>
      </text>
    </comment>
    <comment ref="C93" authorId="1" shapeId="0">
      <text>
        <r>
          <rPr>
            <b/>
            <sz val="9"/>
            <color indexed="81"/>
            <rFont val="Tahoma"/>
            <family val="2"/>
          </rPr>
          <t>valerie kuffer:</t>
        </r>
        <r>
          <rPr>
            <sz val="9"/>
            <color indexed="81"/>
            <rFont val="Tahoma"/>
            <family val="2"/>
          </rPr>
          <t xml:space="preserve">
SIOP awards, Schweitgurth prize and poster prizes </t>
        </r>
      </text>
    </comment>
    <comment ref="A97" authorId="0" shapeId="0">
      <text>
        <r>
          <rPr>
            <b/>
            <sz val="9"/>
            <color indexed="81"/>
            <rFont val="Tahoma"/>
            <family val="2"/>
          </rPr>
          <t>Susanne Wollaert:</t>
        </r>
        <r>
          <rPr>
            <sz val="9"/>
            <color indexed="81"/>
            <rFont val="Tahoma"/>
            <family val="2"/>
          </rPr>
          <t xml:space="preserve">
These costs are processed by our congress team and SIOP society is invoiced for them after the meeting and once all claims from speakers have been finalised</t>
        </r>
      </text>
    </comment>
    <comment ref="E104" authorId="0" shapeId="0">
      <text>
        <r>
          <rPr>
            <b/>
            <sz val="9"/>
            <color indexed="81"/>
            <rFont val="Tahoma"/>
            <family val="2"/>
          </rPr>
          <t>Susanne Wollaert:</t>
        </r>
        <r>
          <rPr>
            <sz val="9"/>
            <color indexed="81"/>
            <rFont val="Tahoma"/>
            <family val="2"/>
          </rPr>
          <t xml:space="preserve">
Reserves</t>
        </r>
      </text>
    </comment>
  </commentList>
</comments>
</file>

<file path=xl/sharedStrings.xml><?xml version="1.0" encoding="utf-8"?>
<sst xmlns="http://schemas.openxmlformats.org/spreadsheetml/2006/main" count="110" uniqueCount="110">
  <si>
    <t>In EUR</t>
  </si>
  <si>
    <t>Account/Group</t>
  </si>
  <si>
    <t>3  UNRESTRICTED INCOME</t>
  </si>
  <si>
    <t xml:space="preserve">        3200  Membership dues</t>
  </si>
  <si>
    <t xml:space="preserve">        32  INCOME WILEY</t>
  </si>
  <si>
    <t xml:space="preserve">                3220  Royalties</t>
  </si>
  <si>
    <t xml:space="preserve">        3215  BANK INTEREST</t>
  </si>
  <si>
    <t>TOTAL UNRESTRICTED INCOME</t>
  </si>
  <si>
    <t>TOTAL INCOME</t>
  </si>
  <si>
    <t>4  ADMINISTRATIVE &amp; OPERATIONAL EXPENSES</t>
  </si>
  <si>
    <t xml:space="preserve">        4005  Mailing costs</t>
  </si>
  <si>
    <t xml:space="preserve">        4010  Communication costs</t>
  </si>
  <si>
    <t xml:space="preserve">        4015  Printing costs</t>
  </si>
  <si>
    <t xml:space="preserve">        4021  Audit fee</t>
  </si>
  <si>
    <t xml:space="preserve">        4022  Accounting fee</t>
  </si>
  <si>
    <t xml:space="preserve">        4023  Professional and meeting support</t>
  </si>
  <si>
    <t xml:space="preserve">        4028  Membership Management</t>
  </si>
  <si>
    <t xml:space="preserve">        4030  Other administration costs</t>
  </si>
  <si>
    <t>6  OTHER OPERATING EXPENSES</t>
  </si>
  <si>
    <t xml:space="preserve">        68  BANK CHARGES</t>
  </si>
  <si>
    <t xml:space="preserve">                680  BANK CHARGES</t>
  </si>
  <si>
    <t xml:space="preserve">                        6830  Credit Card Charges</t>
  </si>
  <si>
    <t xml:space="preserve">                        6840  Bank charges</t>
  </si>
  <si>
    <t xml:space="preserve">                        6842  Exchange losses</t>
  </si>
  <si>
    <t>TOTAL ADMINISTRATIVE EXPENSES</t>
  </si>
  <si>
    <t>5  OPERATING EXPENSES</t>
  </si>
  <si>
    <t xml:space="preserve">        50  MEETINGS</t>
  </si>
  <si>
    <t xml:space="preserve">                5025  Board meetings - Other meeting costs</t>
  </si>
  <si>
    <t xml:space="preserve">                5005  Board meetings - travel costs staff</t>
  </si>
  <si>
    <t xml:space="preserve">                5000  Board meetings - travel board members</t>
  </si>
  <si>
    <t xml:space="preserve">                        522  OTHER MEETINGS</t>
  </si>
  <si>
    <t>TOTAL MEETINGS</t>
  </si>
  <si>
    <t xml:space="preserve">                521  PROJECTS</t>
  </si>
  <si>
    <t>TOTAL EDUCATIONAL ACTIVITIES</t>
  </si>
  <si>
    <t xml:space="preserve">        54  MEMBERSHIP AND JOURNAL SUBSCRIPTIONS</t>
  </si>
  <si>
    <t xml:space="preserve">                5400  Subscriptions PBC</t>
  </si>
  <si>
    <t xml:space="preserve">                5420  Subscriptions Nurses Journal</t>
  </si>
  <si>
    <t xml:space="preserve">                5425  Call for dues printing and postage</t>
  </si>
  <si>
    <t>TOTAL MEMBERSHIPS AND JOURNAL SUBSCRIPTION</t>
  </si>
  <si>
    <t xml:space="preserve">        56  SOCIETY PROMOTION AND MARKETING</t>
  </si>
  <si>
    <t xml:space="preserve">                5600  Promotion</t>
  </si>
  <si>
    <t xml:space="preserve">                5625  Newsletter</t>
  </si>
  <si>
    <t xml:space="preserve">                5630  Graphics &amp; printing</t>
  </si>
  <si>
    <t xml:space="preserve">                5635  Booth Material</t>
  </si>
  <si>
    <t>TOTAL PROMOTION</t>
  </si>
  <si>
    <t xml:space="preserve">        58  CONGRESS EXPENSES</t>
  </si>
  <si>
    <t xml:space="preserve">                536  CONGRESS ACTIVITIES</t>
  </si>
  <si>
    <t>TOTAL CONGRES EXPENSES</t>
  </si>
  <si>
    <t>TOTAL EXPENSES</t>
  </si>
  <si>
    <t>TOTAL REVENUES</t>
  </si>
  <si>
    <t>REVENUES OVER EXPENSES</t>
  </si>
  <si>
    <t xml:space="preserve">        3226  Donation received-unrestricted</t>
  </si>
  <si>
    <t xml:space="preserve">        4060  Election system</t>
  </si>
  <si>
    <t xml:space="preserve">        3210  FUNDRAISING</t>
  </si>
  <si>
    <t xml:space="preserve">        33  Income CONGRESS</t>
  </si>
  <si>
    <t xml:space="preserve">                50010 Board meetings hotel costs</t>
  </si>
  <si>
    <t xml:space="preserve">        53  EDUCATIONAL ACTIVITIES &amp; PROJECTS</t>
  </si>
  <si>
    <t xml:space="preserve">       51 ADVOCACY</t>
  </si>
  <si>
    <t xml:space="preserve">                5100 Advocacy Project Management Fee</t>
  </si>
  <si>
    <t>TOTAL ADVOCACY</t>
  </si>
  <si>
    <t>TOTAL RESTRICTED INCOME</t>
  </si>
  <si>
    <t xml:space="preserve">                        Young Investigator Award</t>
  </si>
  <si>
    <t xml:space="preserve">                                5346 Wilms Tumor PODC Project</t>
  </si>
  <si>
    <t xml:space="preserve">                        D'Angio lecture - restricted fund</t>
  </si>
  <si>
    <t xml:space="preserve">                        Fasanelli Prize - restricted fund</t>
  </si>
  <si>
    <t xml:space="preserve">                5103 Advocacy Task Force Travel and Meeting expenses </t>
  </si>
  <si>
    <t xml:space="preserve">                5104 Advocacy Meeting Expenses </t>
  </si>
  <si>
    <t xml:space="preserve">                5700 UICC Membership</t>
  </si>
  <si>
    <t xml:space="preserve">                5015 Food and Beverage </t>
  </si>
  <si>
    <t xml:space="preserve">        4025 Website Maintenance costs</t>
  </si>
  <si>
    <t xml:space="preserve">                        532  CONTINENTAL MEETING SUPPORT (Asia)</t>
  </si>
  <si>
    <t xml:space="preserve">                        Reimbursement Educational Day expenses</t>
  </si>
  <si>
    <t xml:space="preserve">                               Online Education</t>
  </si>
  <si>
    <t xml:space="preserve">                EDUCATION</t>
  </si>
  <si>
    <t xml:space="preserve">                5040 Siop Representation Costs</t>
  </si>
  <si>
    <t xml:space="preserve">        3231 Sponsorship</t>
  </si>
  <si>
    <t xml:space="preserve">        4000  Secretariat / Management fee (2015)</t>
  </si>
  <si>
    <t xml:space="preserve">        4002  Secretariat / Management fee (2016)</t>
  </si>
  <si>
    <t xml:space="preserve">        4061 Strategic Consulting Fee</t>
  </si>
  <si>
    <t xml:space="preserve">                        5365 LOC support (admin and out-of-pocket)</t>
  </si>
  <si>
    <t xml:space="preserve">                        5360  Prizes and Awards</t>
  </si>
  <si>
    <t xml:space="preserve">                5610  New Website costs</t>
  </si>
  <si>
    <t xml:space="preserve">                3225  Educational Grant</t>
  </si>
  <si>
    <t xml:space="preserve">                        5363 Continental Meeting support </t>
  </si>
  <si>
    <t>RESULTS</t>
  </si>
  <si>
    <t>NET RESULTS</t>
  </si>
  <si>
    <t>BROUGHT FORWARD 31/12/2016</t>
  </si>
  <si>
    <t xml:space="preserve">Total </t>
  </si>
  <si>
    <t>BALANCE c/f</t>
  </si>
  <si>
    <t>Projects supported by reserves</t>
  </si>
  <si>
    <t>Operational expenses supported by annual incomes</t>
  </si>
  <si>
    <t>Year 2015/2016 (12 months)</t>
  </si>
  <si>
    <t>TOTAL OPERATIONAL EXPENSES</t>
  </si>
  <si>
    <t>TOTAL PROJECT RELATED EXPENSES</t>
  </si>
  <si>
    <t xml:space="preserve">                                5347 Project Burkitt Lymphoma Research</t>
  </si>
  <si>
    <t xml:space="preserve">                534  PROJECT RELATED EXPENSES</t>
  </si>
  <si>
    <t xml:space="preserve">         52  OTHER MEETINGS</t>
  </si>
  <si>
    <t xml:space="preserve">PROFIT &amp; LOSS </t>
  </si>
  <si>
    <t>ACTUAL</t>
  </si>
  <si>
    <t>Diff</t>
  </si>
  <si>
    <t xml:space="preserve">       4062  TBC History Project</t>
  </si>
  <si>
    <t xml:space="preserve">                5102-1 Head, SIOP Global Advocacy Travel Expenses</t>
  </si>
  <si>
    <t xml:space="preserve">                5102 Advocacy Officer Travel Expenses </t>
  </si>
  <si>
    <t xml:space="preserve">                5104-1 WHO affiliation </t>
  </si>
  <si>
    <t xml:space="preserve">                 Income Toronto</t>
  </si>
  <si>
    <t>4026 Registration update + tax exempt status</t>
  </si>
  <si>
    <t xml:space="preserve">               536  WEBCASTS</t>
  </si>
  <si>
    <t xml:space="preserve">                               5360- Webcasts</t>
  </si>
  <si>
    <t>SIOP budget August 1,2015 to December 31, 2015</t>
  </si>
  <si>
    <t xml:space="preserve">                               5361- YI Travel expenses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</si>
</sst>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2]\ #,##0"/>
  </numFmts>
  <fonts count="34" x14ac:knownFonts="1">
    <font>
      <sz val="11"/>
      <color indexed="8"/>
      <name val="Calibri"/>
      <family val="2"/>
    </font>
    <font>
      <b/>
      <sz val="14"/>
      <color indexed="8"/>
      <name val="Arial"/>
      <family val="2"/>
    </font>
    <font>
      <sz val="10"/>
      <color indexed="8"/>
      <name val="Arial"/>
      <family val="2"/>
    </font>
    <font>
      <b/>
      <sz val="12"/>
      <color indexed="8"/>
      <name val="Arial"/>
      <family val="2"/>
    </font>
    <font>
      <b/>
      <sz val="10"/>
      <color indexed="8"/>
      <name val="Arial"/>
      <family val="2"/>
    </font>
    <font>
      <b/>
      <sz val="10"/>
      <color indexed="8"/>
      <name val="Arial"/>
      <family val="2"/>
    </font>
    <font>
      <sz val="10"/>
      <color indexed="8"/>
      <name val="Arial"/>
      <family val="2"/>
    </font>
    <font>
      <b/>
      <sz val="10"/>
      <name val="Arial"/>
      <family val="2"/>
    </font>
    <font>
      <b/>
      <sz val="11"/>
      <color indexed="8"/>
      <name val="Calibri"/>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9"/>
      <color indexed="81"/>
      <name val="Tahoma"/>
      <family val="2"/>
    </font>
    <font>
      <b/>
      <sz val="9"/>
      <color indexed="81"/>
      <name val="Tahoma"/>
      <family val="2"/>
    </font>
    <font>
      <sz val="9"/>
      <color indexed="81"/>
      <name val="Tahoma"/>
      <charset val="1"/>
    </font>
    <font>
      <b/>
      <sz val="9"/>
      <color indexed="81"/>
      <name val="Tahoma"/>
      <charset val="1"/>
    </font>
    <font>
      <sz val="11"/>
      <name val="Calibri"/>
      <family val="2"/>
    </font>
    <font>
      <sz val="10"/>
      <name val="Arial"/>
      <family val="2"/>
    </font>
    <font>
      <b/>
      <sz val="16"/>
      <color indexed="8"/>
      <name val="Arial"/>
      <family val="2"/>
    </font>
    <font>
      <b/>
      <sz val="16"/>
      <color indexed="8"/>
      <name val="Calibri"/>
      <family val="2"/>
    </font>
  </fonts>
  <fills count="40">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FFFFFF"/>
        <bgColor indexed="64"/>
      </patternFill>
    </fill>
    <fill>
      <patternFill patternType="solid">
        <fgColor rgb="FFD8D8D8"/>
        <bgColor indexed="64"/>
      </patternFill>
    </fill>
    <fill>
      <patternFill patternType="solid">
        <fgColor rgb="FFFFFF99"/>
        <bgColor indexed="64"/>
      </patternFill>
    </fill>
    <fill>
      <patternFill patternType="solid">
        <fgColor rgb="FFFFFF00"/>
        <bgColor indexed="64"/>
      </patternFill>
    </fill>
    <fill>
      <patternFill patternType="solid">
        <fgColor rgb="FFE6B9B8"/>
        <bgColor indexed="64"/>
      </patternFill>
    </fill>
    <fill>
      <patternFill patternType="solid">
        <fgColor theme="0" tint="-0.14999847407452621"/>
        <bgColor indexed="64"/>
      </patternFill>
    </fill>
    <fill>
      <patternFill patternType="solid">
        <fgColor theme="7" tint="0.39997558519241921"/>
        <bgColor indexed="64"/>
      </patternFill>
    </fill>
  </fills>
  <borders count="16">
    <border>
      <left/>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thin">
        <color rgb="FF000000"/>
      </bottom>
      <diagonal/>
    </border>
    <border>
      <left/>
      <right/>
      <top style="thin">
        <color auto="1"/>
      </top>
      <bottom/>
      <diagonal/>
    </border>
    <border>
      <left/>
      <right style="thin">
        <color auto="1"/>
      </right>
      <top/>
      <bottom/>
      <diagonal/>
    </border>
    <border>
      <left/>
      <right style="thin">
        <color auto="1"/>
      </right>
      <top style="thin">
        <color auto="1"/>
      </top>
      <bottom/>
      <diagonal/>
    </border>
    <border>
      <left style="thin">
        <color auto="1"/>
      </left>
      <right style="thin">
        <color auto="1"/>
      </right>
      <top style="thin">
        <color auto="1"/>
      </top>
      <bottom style="thin">
        <color auto="1"/>
      </bottom>
      <diagonal/>
    </border>
    <border>
      <left/>
      <right/>
      <top/>
      <bottom style="thin">
        <color auto="1"/>
      </bottom>
      <diagonal/>
    </border>
  </borders>
  <cellStyleXfs count="42">
    <xf numFmtId="0" fontId="0" fillId="0" borderId="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9"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4" borderId="0" applyNumberFormat="0" applyBorder="0" applyAlignment="0" applyProtection="0"/>
    <xf numFmtId="0" fontId="10" fillId="25" borderId="0" applyNumberFormat="0" applyBorder="0" applyAlignment="0" applyProtection="0"/>
    <xf numFmtId="0" fontId="11" fillId="26" borderId="0" applyNumberFormat="0" applyBorder="0" applyAlignment="0" applyProtection="0"/>
    <xf numFmtId="0" fontId="12" fillId="27" borderId="1" applyNumberFormat="0" applyAlignment="0" applyProtection="0"/>
    <xf numFmtId="0" fontId="13" fillId="28" borderId="2" applyNumberFormat="0" applyAlignment="0" applyProtection="0"/>
    <xf numFmtId="0" fontId="14" fillId="0" borderId="0" applyNumberFormat="0" applyFill="0" applyBorder="0" applyAlignment="0" applyProtection="0"/>
    <xf numFmtId="0" fontId="15" fillId="29"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19" fillId="30" borderId="1" applyNumberFormat="0" applyAlignment="0" applyProtection="0"/>
    <xf numFmtId="0" fontId="20" fillId="0" borderId="6" applyNumberFormat="0" applyFill="0" applyAlignment="0" applyProtection="0"/>
    <xf numFmtId="0" fontId="21" fillId="31" borderId="0" applyNumberFormat="0" applyBorder="0" applyAlignment="0" applyProtection="0"/>
    <xf numFmtId="0" fontId="9" fillId="32" borderId="7" applyNumberFormat="0" applyFont="0" applyAlignment="0" applyProtection="0"/>
    <xf numFmtId="0" fontId="22" fillId="27" borderId="8" applyNumberFormat="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0" borderId="0" applyNumberFormat="0" applyFill="0" applyBorder="0" applyAlignment="0" applyProtection="0"/>
  </cellStyleXfs>
  <cellXfs count="53">
    <xf numFmtId="0" fontId="0" fillId="0" borderId="0" xfId="0"/>
    <xf numFmtId="3" fontId="0" fillId="0" borderId="0" xfId="0" applyNumberFormat="1"/>
    <xf numFmtId="0" fontId="2" fillId="33" borderId="0" xfId="0" applyNumberFormat="1" applyFont="1" applyFill="1" applyBorder="1" applyAlignment="1" applyProtection="1">
      <alignment vertical="top"/>
    </xf>
    <xf numFmtId="3" fontId="4" fillId="34" borderId="0" xfId="0" applyNumberFormat="1" applyFont="1" applyFill="1" applyBorder="1" applyAlignment="1">
      <alignment horizontal="left" vertical="top" wrapText="1"/>
    </xf>
    <xf numFmtId="3" fontId="4" fillId="34" borderId="0" xfId="0" applyNumberFormat="1" applyFont="1" applyFill="1" applyBorder="1" applyAlignment="1">
      <alignment horizontal="right" wrapText="1"/>
    </xf>
    <xf numFmtId="0" fontId="5" fillId="33" borderId="10" xfId="0" applyNumberFormat="1" applyFont="1" applyFill="1" applyBorder="1" applyAlignment="1" applyProtection="1">
      <alignment vertical="top"/>
    </xf>
    <xf numFmtId="3" fontId="5" fillId="33" borderId="10" xfId="0" applyNumberFormat="1" applyFont="1" applyFill="1" applyBorder="1" applyAlignment="1" applyProtection="1">
      <alignment vertical="top"/>
    </xf>
    <xf numFmtId="3" fontId="2" fillId="33" borderId="0" xfId="0" applyNumberFormat="1" applyFont="1" applyFill="1" applyBorder="1" applyAlignment="1" applyProtection="1">
      <alignment vertical="top"/>
    </xf>
    <xf numFmtId="3" fontId="5" fillId="33" borderId="0" xfId="0" applyNumberFormat="1" applyFont="1" applyFill="1" applyBorder="1" applyAlignment="1" applyProtection="1">
      <alignment vertical="top"/>
    </xf>
    <xf numFmtId="0" fontId="6" fillId="33" borderId="0" xfId="0" applyNumberFormat="1" applyFont="1" applyFill="1" applyBorder="1" applyAlignment="1" applyProtection="1">
      <alignment vertical="top"/>
    </xf>
    <xf numFmtId="0" fontId="7" fillId="35" borderId="0" xfId="0" applyNumberFormat="1" applyFont="1" applyFill="1" applyBorder="1" applyAlignment="1" applyProtection="1">
      <alignment horizontal="right" vertical="top"/>
    </xf>
    <xf numFmtId="3" fontId="7" fillId="35" borderId="0" xfId="0" applyNumberFormat="1" applyFont="1" applyFill="1" applyBorder="1" applyAlignment="1" applyProtection="1">
      <alignment horizontal="right" vertical="top"/>
    </xf>
    <xf numFmtId="0" fontId="1" fillId="36" borderId="0" xfId="0" applyNumberFormat="1" applyFont="1" applyFill="1" applyBorder="1" applyAlignment="1" applyProtection="1">
      <alignment horizontal="right" vertical="top"/>
    </xf>
    <xf numFmtId="3" fontId="1" fillId="36" borderId="0" xfId="0" applyNumberFormat="1" applyFont="1" applyFill="1" applyBorder="1" applyAlignment="1" applyProtection="1">
      <alignment horizontal="right" vertical="top"/>
    </xf>
    <xf numFmtId="0" fontId="3" fillId="37" borderId="0" xfId="0" applyNumberFormat="1" applyFont="1" applyFill="1" applyBorder="1" applyAlignment="1" applyProtection="1">
      <alignment horizontal="right" vertical="top"/>
    </xf>
    <xf numFmtId="3" fontId="3" fillId="37" borderId="0" xfId="0" applyNumberFormat="1" applyFont="1" applyFill="1" applyBorder="1" applyAlignment="1" applyProtection="1">
      <alignment vertical="top"/>
    </xf>
    <xf numFmtId="0" fontId="1" fillId="0" borderId="0" xfId="0" applyFont="1" applyFill="1"/>
    <xf numFmtId="164" fontId="1" fillId="0" borderId="0" xfId="0" applyNumberFormat="1" applyFont="1"/>
    <xf numFmtId="0" fontId="3" fillId="37" borderId="0" xfId="0" applyNumberFormat="1" applyFont="1" applyFill="1" applyBorder="1" applyAlignment="1" applyProtection="1">
      <alignment horizontal="left" vertical="top"/>
    </xf>
    <xf numFmtId="3" fontId="2" fillId="0" borderId="0" xfId="0" applyNumberFormat="1" applyFont="1" applyFill="1" applyBorder="1" applyAlignment="1" applyProtection="1">
      <alignment vertical="top"/>
    </xf>
    <xf numFmtId="3" fontId="6" fillId="0" borderId="0" xfId="0" applyNumberFormat="1" applyFont="1" applyFill="1" applyBorder="1" applyAlignment="1" applyProtection="1">
      <alignment vertical="top"/>
    </xf>
    <xf numFmtId="0" fontId="1" fillId="33" borderId="0" xfId="0" applyNumberFormat="1" applyFont="1" applyFill="1" applyBorder="1" applyAlignment="1" applyProtection="1">
      <alignment horizontal="left" vertical="top"/>
    </xf>
    <xf numFmtId="0" fontId="1" fillId="33" borderId="0" xfId="0" applyNumberFormat="1" applyFont="1" applyFill="1" applyBorder="1" applyAlignment="1" applyProtection="1">
      <alignment horizontal="left" vertical="top"/>
    </xf>
    <xf numFmtId="0" fontId="30" fillId="0" borderId="0" xfId="0" applyFont="1" applyFill="1"/>
    <xf numFmtId="3" fontId="31" fillId="0" borderId="0" xfId="0" applyNumberFormat="1" applyFont="1" applyFill="1" applyBorder="1" applyAlignment="1" applyProtection="1">
      <alignment vertical="top"/>
    </xf>
    <xf numFmtId="0" fontId="8" fillId="0" borderId="14" xfId="0" applyFont="1" applyBorder="1"/>
    <xf numFmtId="3" fontId="2" fillId="33" borderId="14" xfId="0" applyNumberFormat="1" applyFont="1" applyFill="1" applyBorder="1" applyAlignment="1" applyProtection="1">
      <alignment vertical="top"/>
    </xf>
    <xf numFmtId="0" fontId="0" fillId="0" borderId="0" xfId="0" applyBorder="1"/>
    <xf numFmtId="3" fontId="31" fillId="0" borderId="11" xfId="0" applyNumberFormat="1" applyFont="1" applyFill="1" applyBorder="1" applyAlignment="1" applyProtection="1">
      <alignment vertical="top"/>
    </xf>
    <xf numFmtId="0" fontId="30" fillId="0" borderId="0" xfId="0" applyFont="1" applyFill="1" applyBorder="1"/>
    <xf numFmtId="0" fontId="32" fillId="37" borderId="0" xfId="0" applyNumberFormat="1" applyFont="1" applyFill="1" applyBorder="1" applyAlignment="1" applyProtection="1">
      <alignment horizontal="right" vertical="top"/>
    </xf>
    <xf numFmtId="3" fontId="33" fillId="37" borderId="0" xfId="0" applyNumberFormat="1" applyFont="1" applyFill="1" applyBorder="1"/>
    <xf numFmtId="3" fontId="31" fillId="0" borderId="13" xfId="0" applyNumberFormat="1" applyFont="1" applyFill="1" applyBorder="1" applyAlignment="1" applyProtection="1">
      <alignment vertical="top"/>
    </xf>
    <xf numFmtId="3" fontId="31" fillId="0" borderId="12" xfId="0" applyNumberFormat="1" applyFont="1" applyFill="1" applyBorder="1" applyAlignment="1" applyProtection="1">
      <alignment vertical="top"/>
    </xf>
    <xf numFmtId="3" fontId="7" fillId="35" borderId="12" xfId="0" applyNumberFormat="1" applyFont="1" applyFill="1" applyBorder="1" applyAlignment="1" applyProtection="1">
      <alignment horizontal="right" vertical="top"/>
    </xf>
    <xf numFmtId="3" fontId="1" fillId="36" borderId="12" xfId="0" applyNumberFormat="1" applyFont="1" applyFill="1" applyBorder="1" applyAlignment="1" applyProtection="1">
      <alignment horizontal="right" vertical="top"/>
    </xf>
    <xf numFmtId="3" fontId="2" fillId="33" borderId="12" xfId="0" applyNumberFormat="1" applyFont="1" applyFill="1" applyBorder="1" applyAlignment="1" applyProtection="1">
      <alignment vertical="top"/>
    </xf>
    <xf numFmtId="3" fontId="3" fillId="37" borderId="12" xfId="0" applyNumberFormat="1" applyFont="1" applyFill="1" applyBorder="1" applyAlignment="1" applyProtection="1">
      <alignment vertical="top"/>
    </xf>
    <xf numFmtId="3" fontId="33" fillId="37" borderId="12" xfId="0" applyNumberFormat="1" applyFont="1" applyFill="1" applyBorder="1"/>
    <xf numFmtId="0" fontId="5" fillId="38" borderId="0" xfId="0" applyNumberFormat="1" applyFont="1" applyFill="1" applyBorder="1" applyAlignment="1" applyProtection="1">
      <alignment vertical="top"/>
    </xf>
    <xf numFmtId="3" fontId="31" fillId="38" borderId="0" xfId="0" applyNumberFormat="1" applyFont="1" applyFill="1" applyBorder="1" applyAlignment="1" applyProtection="1">
      <alignment vertical="top"/>
    </xf>
    <xf numFmtId="3" fontId="31" fillId="38" borderId="12" xfId="0" applyNumberFormat="1" applyFont="1" applyFill="1" applyBorder="1" applyAlignment="1" applyProtection="1">
      <alignment vertical="top"/>
    </xf>
    <xf numFmtId="3" fontId="5" fillId="38" borderId="0" xfId="0" applyNumberFormat="1" applyFont="1" applyFill="1" applyBorder="1" applyAlignment="1" applyProtection="1">
      <alignment vertical="top"/>
    </xf>
    <xf numFmtId="3" fontId="5" fillId="38" borderId="12" xfId="0" applyNumberFormat="1" applyFont="1" applyFill="1" applyBorder="1" applyAlignment="1" applyProtection="1">
      <alignment vertical="top"/>
    </xf>
    <xf numFmtId="0" fontId="4" fillId="38" borderId="0" xfId="0" applyNumberFormat="1" applyFont="1" applyFill="1" applyBorder="1" applyAlignment="1" applyProtection="1">
      <alignment vertical="top"/>
    </xf>
    <xf numFmtId="0" fontId="30" fillId="38" borderId="0" xfId="0" applyFont="1" applyFill="1" applyBorder="1"/>
    <xf numFmtId="0" fontId="7" fillId="38" borderId="0" xfId="0" applyNumberFormat="1" applyFont="1" applyFill="1" applyBorder="1" applyAlignment="1" applyProtection="1">
      <alignment vertical="top"/>
    </xf>
    <xf numFmtId="0" fontId="1" fillId="33" borderId="0" xfId="0" applyNumberFormat="1" applyFont="1" applyFill="1" applyBorder="1" applyAlignment="1" applyProtection="1">
      <alignment horizontal="left" vertical="top"/>
    </xf>
    <xf numFmtId="3" fontId="4" fillId="34" borderId="0" xfId="0" applyNumberFormat="1" applyFont="1" applyFill="1" applyBorder="1" applyAlignment="1">
      <alignment horizontal="center" vertical="top" wrapText="1"/>
    </xf>
    <xf numFmtId="0" fontId="1" fillId="33" borderId="0" xfId="0" applyNumberFormat="1" applyFont="1" applyFill="1" applyBorder="1" applyAlignment="1" applyProtection="1">
      <alignment horizontal="left" vertical="top"/>
    </xf>
    <xf numFmtId="0" fontId="3" fillId="33" borderId="0" xfId="0" applyNumberFormat="1" applyFont="1" applyFill="1" applyBorder="1" applyAlignment="1" applyProtection="1">
      <alignment vertical="top"/>
    </xf>
    <xf numFmtId="0" fontId="32" fillId="39" borderId="15" xfId="0" applyNumberFormat="1" applyFont="1" applyFill="1" applyBorder="1" applyAlignment="1" applyProtection="1">
      <alignment horizontal="center" vertical="top"/>
    </xf>
    <xf numFmtId="0" fontId="30" fillId="0" borderId="0" xfId="0" applyNumberFormat="1" applyFont="1" applyFill="1" applyAlignment="1">
      <alignment horizontal="right"/>
    </xf>
  </cellXfs>
  <cellStyles count="42">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ustomBuiltin="1"/>
    <cellStyle name="Note" xfId="37" builtinId="10" customBuiltin="1"/>
    <cellStyle name="Output" xfId="38" builtinId="21" customBuiltin="1"/>
    <cellStyle name="Title" xfId="39" builtinId="15" customBuiltin="1"/>
    <cellStyle name="Total" xfId="40" builtinId="25" customBuiltin="1"/>
    <cellStyle name="Warning Text" xfId="41" builtinId="11"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ECE9D8"/>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327660</xdr:colOff>
      <xdr:row>0</xdr:row>
      <xdr:rowOff>0</xdr:rowOff>
    </xdr:from>
    <xdr:to>
      <xdr:col>0</xdr:col>
      <xdr:colOff>1203960</xdr:colOff>
      <xdr:row>3</xdr:row>
      <xdr:rowOff>117398</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7660" y="0"/>
          <a:ext cx="876300" cy="68889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5:EG132"/>
  <sheetViews>
    <sheetView tabSelected="1" topLeftCell="A11" workbookViewId="0">
      <selection activeCell="B77" sqref="B77"/>
    </sheetView>
  </sheetViews>
  <sheetFormatPr defaultColWidth="11.42578125" defaultRowHeight="15" customHeight="1" x14ac:dyDescent="0.25"/>
  <cols>
    <col min="1" max="1" width="60.140625" bestFit="1" customWidth="1"/>
    <col min="2" max="2" width="35.7109375" customWidth="1"/>
    <col min="3" max="3" width="15.85546875" style="1" customWidth="1"/>
    <col min="4" max="4" width="15.5703125" style="1" customWidth="1"/>
    <col min="5" max="5" width="12.5703125" style="1" customWidth="1"/>
  </cols>
  <sheetData>
    <row r="5" spans="1:137" ht="18" customHeight="1" x14ac:dyDescent="0.25">
      <c r="A5" s="49" t="s">
        <v>108</v>
      </c>
      <c r="B5" s="49"/>
      <c r="C5" s="49"/>
      <c r="D5" s="22"/>
      <c r="E5" s="2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row>
    <row r="6" spans="1:137" ht="18" customHeight="1" x14ac:dyDescent="0.25">
      <c r="A6" s="21" t="s">
        <v>91</v>
      </c>
      <c r="B6" s="47"/>
      <c r="C6" s="21"/>
      <c r="D6" s="22"/>
      <c r="E6" s="2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row>
    <row r="7" spans="1:137" ht="15.75" customHeight="1" x14ac:dyDescent="0.25">
      <c r="A7" s="50" t="s">
        <v>0</v>
      </c>
      <c r="B7" s="50"/>
      <c r="C7" s="50"/>
      <c r="D7" s="50"/>
      <c r="E7" s="50"/>
      <c r="F7" s="50"/>
      <c r="G7" s="50"/>
      <c r="H7" s="50"/>
      <c r="I7" s="50"/>
      <c r="J7" s="50"/>
      <c r="K7" s="50"/>
      <c r="L7" s="50"/>
      <c r="M7" s="50"/>
      <c r="N7" s="50"/>
      <c r="O7" s="50"/>
      <c r="P7" s="50"/>
      <c r="Q7" s="50"/>
      <c r="R7" s="50"/>
      <c r="S7" s="50"/>
      <c r="T7" s="50"/>
      <c r="U7" s="50"/>
      <c r="V7" s="50"/>
      <c r="W7" s="50"/>
      <c r="X7" s="50"/>
      <c r="Y7" s="50"/>
      <c r="Z7" s="50"/>
      <c r="AA7" s="50"/>
      <c r="AB7" s="50"/>
      <c r="AC7" s="50"/>
      <c r="AD7" s="50"/>
      <c r="AE7" s="50"/>
      <c r="AF7" s="50"/>
      <c r="AG7" s="50"/>
      <c r="AH7" s="50"/>
      <c r="AI7" s="50"/>
      <c r="AJ7" s="50"/>
      <c r="AK7" s="50"/>
      <c r="AL7" s="50"/>
      <c r="AM7" s="50"/>
      <c r="AN7" s="50"/>
      <c r="AO7" s="50"/>
      <c r="AP7" s="50"/>
      <c r="AQ7" s="50"/>
      <c r="AR7" s="50"/>
      <c r="AS7" s="50"/>
      <c r="AT7" s="50"/>
      <c r="AU7" s="50"/>
      <c r="AV7" s="50"/>
      <c r="AW7" s="50"/>
      <c r="AX7" s="50"/>
      <c r="AY7" s="50"/>
      <c r="AZ7" s="50"/>
      <c r="BA7" s="50"/>
      <c r="BB7" s="50"/>
      <c r="BC7" s="50"/>
      <c r="BD7" s="50"/>
      <c r="BE7" s="50"/>
      <c r="BF7" s="50"/>
      <c r="BG7" s="50"/>
      <c r="BH7" s="50"/>
      <c r="BI7" s="50"/>
      <c r="BJ7" s="50"/>
      <c r="BK7" s="50"/>
      <c r="BL7" s="50"/>
      <c r="BM7" s="50"/>
      <c r="BN7" s="50"/>
      <c r="BO7" s="50"/>
      <c r="BP7" s="50"/>
      <c r="BQ7" s="50"/>
      <c r="BR7" s="50"/>
      <c r="BS7" s="50"/>
      <c r="BT7" s="50"/>
      <c r="BU7" s="50"/>
      <c r="BV7" s="50"/>
      <c r="BW7" s="50"/>
      <c r="BX7" s="50"/>
      <c r="BY7" s="50"/>
      <c r="BZ7" s="50"/>
      <c r="CA7" s="50"/>
      <c r="CB7" s="50"/>
      <c r="CC7" s="50"/>
      <c r="CD7" s="50"/>
      <c r="CE7" s="50"/>
      <c r="CF7" s="50"/>
      <c r="CG7" s="50"/>
      <c r="CH7" s="50"/>
      <c r="CI7" s="50"/>
      <c r="CJ7" s="50"/>
      <c r="CK7" s="50"/>
      <c r="CL7" s="50"/>
      <c r="CM7" s="50"/>
    </row>
    <row r="8" spans="1:137" ht="51.75" x14ac:dyDescent="0.25">
      <c r="A8" s="3" t="s">
        <v>1</v>
      </c>
      <c r="B8" s="48" t="s">
        <v>98</v>
      </c>
      <c r="C8" s="4" t="s">
        <v>90</v>
      </c>
      <c r="D8" s="4" t="s">
        <v>89</v>
      </c>
      <c r="E8" s="4" t="s">
        <v>87</v>
      </c>
      <c r="F8" s="4" t="s">
        <v>99</v>
      </c>
    </row>
    <row r="9" spans="1:137" ht="15" customHeight="1" x14ac:dyDescent="0.25">
      <c r="A9" s="5" t="s">
        <v>2</v>
      </c>
      <c r="B9" s="5"/>
      <c r="C9" s="6"/>
      <c r="D9" s="8"/>
      <c r="E9" s="8"/>
    </row>
    <row r="10" spans="1:137" ht="15" customHeight="1" x14ac:dyDescent="0.25">
      <c r="A10" t="s">
        <v>3</v>
      </c>
      <c r="B10">
        <v>38421</v>
      </c>
      <c r="C10" s="24">
        <v>160000</v>
      </c>
      <c r="D10" s="28">
        <v>0</v>
      </c>
      <c r="E10" s="32">
        <f>SUM(C10:D10)</f>
        <v>160000</v>
      </c>
    </row>
    <row r="11" spans="1:137" ht="15" customHeight="1" x14ac:dyDescent="0.25">
      <c r="A11" t="s">
        <v>51</v>
      </c>
      <c r="C11" s="24">
        <v>0</v>
      </c>
      <c r="D11" s="24">
        <v>0</v>
      </c>
      <c r="E11" s="33">
        <f t="shared" ref="E11:E19" si="0">SUM(C11:D11)</f>
        <v>0</v>
      </c>
    </row>
    <row r="12" spans="1:137" ht="15" customHeight="1" x14ac:dyDescent="0.25">
      <c r="A12" t="s">
        <v>75</v>
      </c>
      <c r="C12" s="24">
        <v>0</v>
      </c>
      <c r="D12" s="24">
        <v>0</v>
      </c>
      <c r="E12" s="33">
        <f t="shared" si="0"/>
        <v>0</v>
      </c>
    </row>
    <row r="13" spans="1:137" ht="15" customHeight="1" x14ac:dyDescent="0.25">
      <c r="A13" t="s">
        <v>4</v>
      </c>
      <c r="C13" s="24">
        <v>0</v>
      </c>
      <c r="D13" s="24">
        <v>0</v>
      </c>
      <c r="E13" s="33">
        <f t="shared" si="0"/>
        <v>0</v>
      </c>
    </row>
    <row r="14" spans="1:137" ht="15" customHeight="1" x14ac:dyDescent="0.25">
      <c r="A14" t="s">
        <v>5</v>
      </c>
      <c r="C14" s="24">
        <v>25000</v>
      </c>
      <c r="D14" s="24">
        <v>0</v>
      </c>
      <c r="E14" s="33">
        <f t="shared" si="0"/>
        <v>25000</v>
      </c>
    </row>
    <row r="15" spans="1:137" ht="15" customHeight="1" x14ac:dyDescent="0.25">
      <c r="A15" s="23" t="s">
        <v>82</v>
      </c>
      <c r="B15" s="52">
        <v>143977</v>
      </c>
      <c r="C15" s="24">
        <v>15000</v>
      </c>
      <c r="D15" s="24">
        <v>0</v>
      </c>
      <c r="E15" s="33">
        <f t="shared" si="0"/>
        <v>15000</v>
      </c>
    </row>
    <row r="16" spans="1:137" ht="15" customHeight="1" x14ac:dyDescent="0.25">
      <c r="A16" t="s">
        <v>53</v>
      </c>
      <c r="C16" s="24">
        <v>0</v>
      </c>
      <c r="D16" s="24">
        <v>0</v>
      </c>
      <c r="E16" s="33">
        <f t="shared" si="0"/>
        <v>0</v>
      </c>
    </row>
    <row r="17" spans="1:5" ht="15" customHeight="1" x14ac:dyDescent="0.25">
      <c r="A17" t="s">
        <v>54</v>
      </c>
      <c r="C17" s="24">
        <v>0</v>
      </c>
      <c r="D17" s="24">
        <v>0</v>
      </c>
      <c r="E17" s="33">
        <f t="shared" si="0"/>
        <v>0</v>
      </c>
    </row>
    <row r="18" spans="1:5" ht="15" customHeight="1" x14ac:dyDescent="0.25">
      <c r="A18" t="s">
        <v>104</v>
      </c>
      <c r="C18" s="24">
        <v>100000</v>
      </c>
      <c r="D18" s="24">
        <v>0</v>
      </c>
      <c r="E18" s="33">
        <f t="shared" si="0"/>
        <v>100000</v>
      </c>
    </row>
    <row r="19" spans="1:5" ht="15" customHeight="1" x14ac:dyDescent="0.25">
      <c r="A19" t="s">
        <v>6</v>
      </c>
      <c r="C19" s="24">
        <v>250</v>
      </c>
      <c r="D19" s="24">
        <v>0</v>
      </c>
      <c r="E19" s="33">
        <f t="shared" si="0"/>
        <v>250</v>
      </c>
    </row>
    <row r="20" spans="1:5" ht="15" customHeight="1" x14ac:dyDescent="0.25">
      <c r="A20" s="10" t="s">
        <v>7</v>
      </c>
      <c r="B20" s="11">
        <f>SUM(B10:B19)</f>
        <v>182398</v>
      </c>
      <c r="C20" s="11">
        <f>SUM(C10:C19)</f>
        <v>300250</v>
      </c>
      <c r="D20" s="11">
        <f>SUM(D10:D19)</f>
        <v>0</v>
      </c>
      <c r="E20" s="34">
        <f>SUM(E10:E19)</f>
        <v>300250</v>
      </c>
    </row>
    <row r="21" spans="1:5" ht="15" customHeight="1" x14ac:dyDescent="0.25">
      <c r="A21" s="10" t="s">
        <v>60</v>
      </c>
      <c r="B21" s="10"/>
      <c r="C21" s="11">
        <v>0</v>
      </c>
      <c r="D21" s="11">
        <v>0</v>
      </c>
      <c r="E21" s="34">
        <v>0</v>
      </c>
    </row>
    <row r="22" spans="1:5" ht="18" customHeight="1" x14ac:dyDescent="0.25">
      <c r="A22" s="12" t="s">
        <v>8</v>
      </c>
      <c r="B22" s="13">
        <f>B20</f>
        <v>182398</v>
      </c>
      <c r="C22" s="13">
        <f>C20</f>
        <v>300250</v>
      </c>
      <c r="D22" s="13">
        <f>D20</f>
        <v>0</v>
      </c>
      <c r="E22" s="35">
        <f>E20</f>
        <v>300250</v>
      </c>
    </row>
    <row r="23" spans="1:5" ht="15" customHeight="1" x14ac:dyDescent="0.25">
      <c r="A23" s="2"/>
      <c r="B23" s="2"/>
      <c r="C23" s="7"/>
      <c r="D23" s="7"/>
      <c r="E23" s="36"/>
    </row>
    <row r="24" spans="1:5" ht="15" customHeight="1" x14ac:dyDescent="0.25">
      <c r="A24" s="39" t="s">
        <v>9</v>
      </c>
      <c r="B24" s="39"/>
      <c r="C24" s="42"/>
      <c r="D24" s="42"/>
      <c r="E24" s="43"/>
    </row>
    <row r="25" spans="1:5" ht="15" customHeight="1" x14ac:dyDescent="0.25">
      <c r="A25" s="29" t="s">
        <v>76</v>
      </c>
      <c r="B25" s="29"/>
      <c r="C25" s="24">
        <v>50850</v>
      </c>
      <c r="D25" s="24">
        <v>0</v>
      </c>
      <c r="E25" s="33">
        <f>+C25+D25</f>
        <v>50850</v>
      </c>
    </row>
    <row r="26" spans="1:5" ht="15" customHeight="1" x14ac:dyDescent="0.25">
      <c r="A26" s="29" t="s">
        <v>77</v>
      </c>
      <c r="B26" s="29"/>
      <c r="C26" s="24">
        <v>50850</v>
      </c>
      <c r="D26" s="24">
        <v>0</v>
      </c>
      <c r="E26" s="33">
        <f t="shared" ref="E26:E39" si="1">+C26+D26</f>
        <v>50850</v>
      </c>
    </row>
    <row r="27" spans="1:5" ht="15" customHeight="1" x14ac:dyDescent="0.25">
      <c r="A27" s="27" t="s">
        <v>10</v>
      </c>
      <c r="B27" s="29">
        <v>56</v>
      </c>
      <c r="C27" s="24">
        <v>400</v>
      </c>
      <c r="D27" s="24">
        <v>0</v>
      </c>
      <c r="E27" s="33">
        <f t="shared" si="1"/>
        <v>400</v>
      </c>
    </row>
    <row r="28" spans="1:5" ht="15" customHeight="1" x14ac:dyDescent="0.25">
      <c r="A28" s="27" t="s">
        <v>11</v>
      </c>
      <c r="B28" s="29">
        <v>2824.88</v>
      </c>
      <c r="C28" s="24">
        <v>3000</v>
      </c>
      <c r="D28" s="24">
        <v>0</v>
      </c>
      <c r="E28" s="33">
        <f t="shared" si="1"/>
        <v>3000</v>
      </c>
    </row>
    <row r="29" spans="1:5" ht="15" customHeight="1" x14ac:dyDescent="0.25">
      <c r="A29" s="29" t="s">
        <v>12</v>
      </c>
      <c r="B29" s="29">
        <v>472</v>
      </c>
      <c r="C29" s="24">
        <v>350</v>
      </c>
      <c r="D29" s="24">
        <v>0</v>
      </c>
      <c r="E29" s="33">
        <f t="shared" si="1"/>
        <v>350</v>
      </c>
    </row>
    <row r="30" spans="1:5" ht="15" customHeight="1" x14ac:dyDescent="0.25">
      <c r="A30" s="27" t="s">
        <v>13</v>
      </c>
      <c r="B30" s="29">
        <v>1014.83</v>
      </c>
      <c r="C30" s="24">
        <v>1200</v>
      </c>
      <c r="D30" s="24">
        <v>0</v>
      </c>
      <c r="E30" s="33">
        <f t="shared" si="1"/>
        <v>1200</v>
      </c>
    </row>
    <row r="31" spans="1:5" ht="15" customHeight="1" x14ac:dyDescent="0.25">
      <c r="A31" s="27" t="s">
        <v>14</v>
      </c>
      <c r="B31" s="29"/>
      <c r="C31" s="24">
        <v>9720</v>
      </c>
      <c r="D31" s="24">
        <v>0</v>
      </c>
      <c r="E31" s="33">
        <f t="shared" si="1"/>
        <v>9720</v>
      </c>
    </row>
    <row r="32" spans="1:5" ht="15" customHeight="1" x14ac:dyDescent="0.25">
      <c r="A32" s="27" t="s">
        <v>15</v>
      </c>
      <c r="B32" s="29"/>
      <c r="C32" s="24">
        <v>3240</v>
      </c>
      <c r="D32" s="24">
        <v>0</v>
      </c>
      <c r="E32" s="33">
        <f t="shared" si="1"/>
        <v>3240</v>
      </c>
    </row>
    <row r="33" spans="1:5" ht="15" customHeight="1" x14ac:dyDescent="0.25">
      <c r="A33" s="29" t="s">
        <v>69</v>
      </c>
      <c r="B33" s="29">
        <v>2632.3</v>
      </c>
      <c r="C33" s="24">
        <v>2862</v>
      </c>
      <c r="D33" s="24">
        <v>0</v>
      </c>
      <c r="E33" s="33">
        <f t="shared" si="1"/>
        <v>2862</v>
      </c>
    </row>
    <row r="34" spans="1:5" ht="15" customHeight="1" x14ac:dyDescent="0.25">
      <c r="A34" s="29" t="s">
        <v>105</v>
      </c>
      <c r="B34" s="29"/>
      <c r="C34" s="24">
        <v>1500</v>
      </c>
      <c r="D34" s="24"/>
      <c r="E34" s="33">
        <f t="shared" si="1"/>
        <v>1500</v>
      </c>
    </row>
    <row r="35" spans="1:5" ht="15" customHeight="1" x14ac:dyDescent="0.25">
      <c r="A35" s="27" t="s">
        <v>16</v>
      </c>
      <c r="B35" s="29"/>
      <c r="C35" s="24">
        <v>10000</v>
      </c>
      <c r="D35" s="24">
        <v>0</v>
      </c>
      <c r="E35" s="33">
        <f t="shared" si="1"/>
        <v>10000</v>
      </c>
    </row>
    <row r="36" spans="1:5" ht="15" customHeight="1" x14ac:dyDescent="0.25">
      <c r="A36" s="27" t="s">
        <v>17</v>
      </c>
      <c r="B36" s="29">
        <v>46.87</v>
      </c>
      <c r="C36" s="24">
        <v>0</v>
      </c>
      <c r="D36" s="24">
        <v>0</v>
      </c>
      <c r="E36" s="33">
        <f t="shared" si="1"/>
        <v>0</v>
      </c>
    </row>
    <row r="37" spans="1:5" ht="15" customHeight="1" x14ac:dyDescent="0.25">
      <c r="A37" s="29" t="s">
        <v>52</v>
      </c>
      <c r="B37" s="29"/>
      <c r="C37" s="24">
        <v>1300</v>
      </c>
      <c r="D37" s="24">
        <v>0</v>
      </c>
      <c r="E37" s="33">
        <f t="shared" si="1"/>
        <v>1300</v>
      </c>
    </row>
    <row r="38" spans="1:5" ht="15" customHeight="1" x14ac:dyDescent="0.25">
      <c r="A38" s="29" t="s">
        <v>78</v>
      </c>
      <c r="B38" s="29"/>
      <c r="C38" s="24">
        <v>10000</v>
      </c>
      <c r="D38" s="24">
        <v>0</v>
      </c>
      <c r="E38" s="33">
        <f t="shared" si="1"/>
        <v>10000</v>
      </c>
    </row>
    <row r="39" spans="1:5" ht="15" customHeight="1" x14ac:dyDescent="0.25">
      <c r="A39" s="27" t="s">
        <v>100</v>
      </c>
      <c r="B39" s="29">
        <v>200</v>
      </c>
      <c r="C39" s="24">
        <v>500</v>
      </c>
      <c r="D39" s="24">
        <v>0</v>
      </c>
      <c r="E39" s="33">
        <f t="shared" si="1"/>
        <v>500</v>
      </c>
    </row>
    <row r="40" spans="1:5" ht="15" customHeight="1" x14ac:dyDescent="0.25">
      <c r="A40" s="39" t="s">
        <v>18</v>
      </c>
      <c r="B40" s="39"/>
      <c r="C40" s="40"/>
      <c r="D40" s="40"/>
      <c r="E40" s="41"/>
    </row>
    <row r="41" spans="1:5" ht="15" customHeight="1" x14ac:dyDescent="0.25">
      <c r="A41" s="45" t="s">
        <v>19</v>
      </c>
      <c r="B41" s="45"/>
      <c r="C41" s="40"/>
      <c r="D41" s="40"/>
      <c r="E41" s="41"/>
    </row>
    <row r="42" spans="1:5" ht="15" customHeight="1" x14ac:dyDescent="0.25">
      <c r="A42" s="45" t="s">
        <v>20</v>
      </c>
      <c r="B42" s="45"/>
      <c r="C42" s="40"/>
      <c r="D42" s="40"/>
      <c r="E42" s="41"/>
    </row>
    <row r="43" spans="1:5" ht="15" customHeight="1" x14ac:dyDescent="0.25">
      <c r="A43" s="29" t="s">
        <v>21</v>
      </c>
      <c r="B43" s="29"/>
      <c r="C43" s="24">
        <v>500</v>
      </c>
      <c r="D43" s="24">
        <v>0</v>
      </c>
      <c r="E43" s="33">
        <f>+C43+D43</f>
        <v>500</v>
      </c>
    </row>
    <row r="44" spans="1:5" ht="15" customHeight="1" x14ac:dyDescent="0.25">
      <c r="A44" s="27" t="s">
        <v>22</v>
      </c>
      <c r="B44" s="29">
        <v>168.57</v>
      </c>
      <c r="C44" s="24">
        <v>750</v>
      </c>
      <c r="D44" s="24">
        <v>0</v>
      </c>
      <c r="E44" s="33">
        <f>+C44+D44</f>
        <v>750</v>
      </c>
    </row>
    <row r="45" spans="1:5" ht="15" customHeight="1" x14ac:dyDescent="0.25">
      <c r="A45" s="27" t="s">
        <v>23</v>
      </c>
      <c r="B45" s="29">
        <v>188.79</v>
      </c>
      <c r="C45" s="24">
        <v>500</v>
      </c>
      <c r="D45" s="24">
        <v>0</v>
      </c>
      <c r="E45" s="33">
        <f>+C45+D45</f>
        <v>500</v>
      </c>
    </row>
    <row r="46" spans="1:5" ht="15" customHeight="1" x14ac:dyDescent="0.25">
      <c r="A46" s="14" t="s">
        <v>24</v>
      </c>
      <c r="B46" s="15">
        <f>SUM(B25:B45)</f>
        <v>7604.24</v>
      </c>
      <c r="C46" s="15">
        <f>SUM(C25:C45)</f>
        <v>147522</v>
      </c>
      <c r="D46" s="15">
        <f>SUM(D25:D45)</f>
        <v>0</v>
      </c>
      <c r="E46" s="37">
        <f>SUM(E25:E45)</f>
        <v>147522</v>
      </c>
    </row>
    <row r="47" spans="1:5" ht="15" customHeight="1" x14ac:dyDescent="0.25">
      <c r="A47" s="39" t="s">
        <v>25</v>
      </c>
      <c r="B47" s="39"/>
      <c r="C47" s="40"/>
      <c r="D47" s="40"/>
      <c r="E47" s="41"/>
    </row>
    <row r="48" spans="1:5" ht="15" customHeight="1" x14ac:dyDescent="0.25">
      <c r="A48" s="39" t="s">
        <v>26</v>
      </c>
      <c r="B48" s="39"/>
      <c r="C48" s="40"/>
      <c r="D48" s="40"/>
      <c r="E48" s="41"/>
    </row>
    <row r="49" spans="1:5" ht="15" customHeight="1" x14ac:dyDescent="0.25">
      <c r="A49" s="2" t="s">
        <v>74</v>
      </c>
      <c r="B49" s="29"/>
      <c r="C49" s="24">
        <v>0</v>
      </c>
      <c r="D49" s="24">
        <v>0</v>
      </c>
      <c r="E49" s="33">
        <v>0</v>
      </c>
    </row>
    <row r="50" spans="1:5" ht="15" customHeight="1" x14ac:dyDescent="0.25">
      <c r="A50" s="2" t="s">
        <v>27</v>
      </c>
      <c r="B50" s="29">
        <v>63.08</v>
      </c>
      <c r="C50" s="24">
        <v>850</v>
      </c>
      <c r="D50" s="24">
        <v>0</v>
      </c>
      <c r="E50" s="33">
        <f t="shared" ref="E50:E54" si="2">+C50+D50</f>
        <v>850</v>
      </c>
    </row>
    <row r="51" spans="1:5" ht="15" customHeight="1" x14ac:dyDescent="0.25">
      <c r="A51" s="2" t="s">
        <v>68</v>
      </c>
      <c r="B51" s="29">
        <v>1310.68</v>
      </c>
      <c r="C51" s="24">
        <v>2000</v>
      </c>
      <c r="D51" s="24">
        <v>0</v>
      </c>
      <c r="E51" s="33">
        <f t="shared" si="2"/>
        <v>2000</v>
      </c>
    </row>
    <row r="52" spans="1:5" ht="15" customHeight="1" x14ac:dyDescent="0.25">
      <c r="A52" s="2" t="s">
        <v>28</v>
      </c>
      <c r="B52" s="29">
        <v>1901.17</v>
      </c>
      <c r="C52" s="24">
        <v>3000</v>
      </c>
      <c r="D52" s="24">
        <v>0</v>
      </c>
      <c r="E52" s="33">
        <f t="shared" si="2"/>
        <v>3000</v>
      </c>
    </row>
    <row r="53" spans="1:5" ht="15" customHeight="1" x14ac:dyDescent="0.25">
      <c r="A53" s="2" t="s">
        <v>55</v>
      </c>
      <c r="B53" s="29">
        <v>240.75</v>
      </c>
      <c r="C53" s="24">
        <v>10000</v>
      </c>
      <c r="D53" s="24">
        <v>0</v>
      </c>
      <c r="E53" s="33">
        <f t="shared" si="2"/>
        <v>10000</v>
      </c>
    </row>
    <row r="54" spans="1:5" ht="15" customHeight="1" x14ac:dyDescent="0.25">
      <c r="A54" s="2" t="s">
        <v>29</v>
      </c>
      <c r="B54" s="29">
        <v>2693.45</v>
      </c>
      <c r="C54" s="24">
        <v>20000</v>
      </c>
      <c r="D54" s="24">
        <v>0</v>
      </c>
      <c r="E54" s="33">
        <f t="shared" si="2"/>
        <v>20000</v>
      </c>
    </row>
    <row r="55" spans="1:5" ht="15" customHeight="1" x14ac:dyDescent="0.25">
      <c r="A55" s="44" t="s">
        <v>96</v>
      </c>
      <c r="B55" s="44"/>
      <c r="C55" s="40"/>
      <c r="D55" s="40"/>
      <c r="E55" s="41"/>
    </row>
    <row r="56" spans="1:5" ht="15.75" customHeight="1" x14ac:dyDescent="0.25">
      <c r="A56" s="2" t="s">
        <v>30</v>
      </c>
      <c r="B56" s="2"/>
      <c r="C56" s="24">
        <v>0</v>
      </c>
      <c r="D56" s="24">
        <v>0</v>
      </c>
      <c r="E56" s="33">
        <v>0</v>
      </c>
    </row>
    <row r="57" spans="1:5" ht="15" customHeight="1" x14ac:dyDescent="0.25">
      <c r="A57" s="14" t="s">
        <v>31</v>
      </c>
      <c r="B57" s="15">
        <f>SUM(B49:B56)</f>
        <v>6209.13</v>
      </c>
      <c r="C57" s="15">
        <f>SUM(C49:C56)</f>
        <v>35850</v>
      </c>
      <c r="D57" s="15">
        <f>SUM(D50:D56)</f>
        <v>0</v>
      </c>
      <c r="E57" s="37">
        <f>SUM(E49:E56)</f>
        <v>35850</v>
      </c>
    </row>
    <row r="58" spans="1:5" ht="15" customHeight="1" x14ac:dyDescent="0.25">
      <c r="A58" s="44" t="s">
        <v>57</v>
      </c>
      <c r="B58" s="44"/>
      <c r="C58" s="40"/>
      <c r="D58" s="40"/>
      <c r="E58" s="41"/>
    </row>
    <row r="59" spans="1:5" ht="15" customHeight="1" x14ac:dyDescent="0.25">
      <c r="A59" t="s">
        <v>58</v>
      </c>
      <c r="C59" s="1">
        <v>0</v>
      </c>
      <c r="D59" s="24">
        <v>64800</v>
      </c>
      <c r="E59" s="33">
        <f t="shared" ref="E59:E65" si="3">+C59+D59</f>
        <v>64800</v>
      </c>
    </row>
    <row r="60" spans="1:5" ht="15" customHeight="1" x14ac:dyDescent="0.25">
      <c r="A60" t="s">
        <v>101</v>
      </c>
      <c r="B60" s="29"/>
      <c r="C60" s="1">
        <v>0</v>
      </c>
      <c r="D60" s="20">
        <v>5000</v>
      </c>
      <c r="E60" s="33">
        <f t="shared" si="3"/>
        <v>5000</v>
      </c>
    </row>
    <row r="61" spans="1:5" ht="15" customHeight="1" x14ac:dyDescent="0.25">
      <c r="A61" t="s">
        <v>102</v>
      </c>
      <c r="B61" s="29">
        <v>2755</v>
      </c>
      <c r="C61" s="1">
        <v>0</v>
      </c>
      <c r="D61" s="20">
        <v>5000</v>
      </c>
      <c r="E61" s="33">
        <f t="shared" si="3"/>
        <v>5000</v>
      </c>
    </row>
    <row r="62" spans="1:5" ht="15" customHeight="1" x14ac:dyDescent="0.25">
      <c r="A62" t="s">
        <v>65</v>
      </c>
      <c r="B62" s="29">
        <v>3282.83</v>
      </c>
      <c r="C62" s="1">
        <v>0</v>
      </c>
      <c r="D62" s="20">
        <v>2500</v>
      </c>
      <c r="E62" s="33">
        <f t="shared" si="3"/>
        <v>2500</v>
      </c>
    </row>
    <row r="63" spans="1:5" ht="15" customHeight="1" x14ac:dyDescent="0.25">
      <c r="A63" t="s">
        <v>66</v>
      </c>
      <c r="B63" s="29">
        <v>7921.4</v>
      </c>
      <c r="C63" s="1">
        <v>0</v>
      </c>
      <c r="D63" s="20">
        <v>2500</v>
      </c>
      <c r="E63" s="33">
        <f t="shared" si="3"/>
        <v>2500</v>
      </c>
    </row>
    <row r="64" spans="1:5" ht="15" customHeight="1" x14ac:dyDescent="0.25">
      <c r="A64" t="s">
        <v>103</v>
      </c>
      <c r="C64" s="1">
        <v>0</v>
      </c>
      <c r="D64" s="19">
        <v>10000</v>
      </c>
      <c r="E64" s="33">
        <f t="shared" si="3"/>
        <v>10000</v>
      </c>
    </row>
    <row r="65" spans="1:5" ht="15" customHeight="1" x14ac:dyDescent="0.25">
      <c r="A65" t="s">
        <v>67</v>
      </c>
      <c r="B65" s="29">
        <v>1629.23</v>
      </c>
      <c r="C65" s="1">
        <v>0</v>
      </c>
      <c r="D65" s="7">
        <v>1500</v>
      </c>
      <c r="E65" s="33">
        <f t="shared" si="3"/>
        <v>1500</v>
      </c>
    </row>
    <row r="66" spans="1:5" ht="15" customHeight="1" x14ac:dyDescent="0.25">
      <c r="A66" s="14" t="s">
        <v>59</v>
      </c>
      <c r="B66" s="15">
        <f>SUM(B58:B65)</f>
        <v>15588.46</v>
      </c>
      <c r="C66" s="15">
        <f>SUM(C58:C65)</f>
        <v>0</v>
      </c>
      <c r="D66" s="15">
        <f>SUM(D59:D65)</f>
        <v>91300</v>
      </c>
      <c r="E66" s="37">
        <f>SUM(E59:E65)</f>
        <v>91300</v>
      </c>
    </row>
    <row r="67" spans="1:5" ht="15" customHeight="1" x14ac:dyDescent="0.25">
      <c r="A67" s="44" t="s">
        <v>56</v>
      </c>
      <c r="B67" s="44"/>
      <c r="C67" s="40"/>
      <c r="D67" s="40"/>
      <c r="E67" s="41"/>
    </row>
    <row r="68" spans="1:5" ht="15" customHeight="1" x14ac:dyDescent="0.25">
      <c r="A68" s="44" t="s">
        <v>73</v>
      </c>
      <c r="B68" s="44"/>
      <c r="C68" s="40"/>
      <c r="D68" s="40"/>
      <c r="E68" s="41"/>
    </row>
    <row r="69" spans="1:5" ht="15" customHeight="1" x14ac:dyDescent="0.25">
      <c r="A69" t="s">
        <v>72</v>
      </c>
      <c r="C69" s="24">
        <v>5000</v>
      </c>
      <c r="D69" s="24">
        <v>0</v>
      </c>
      <c r="E69" s="33">
        <f>SUM(C69:D69)</f>
        <v>5000</v>
      </c>
    </row>
    <row r="70" spans="1:5" ht="15" customHeight="1" x14ac:dyDescent="0.25">
      <c r="A70" s="46" t="s">
        <v>32</v>
      </c>
      <c r="B70" s="46"/>
      <c r="C70" s="40"/>
      <c r="D70" s="40"/>
      <c r="E70" s="41"/>
    </row>
    <row r="71" spans="1:5" ht="15" customHeight="1" x14ac:dyDescent="0.25">
      <c r="A71" s="2" t="s">
        <v>70</v>
      </c>
      <c r="B71" s="2"/>
      <c r="C71" s="24">
        <v>5000</v>
      </c>
      <c r="D71" s="24">
        <v>0</v>
      </c>
      <c r="E71" s="33">
        <f>SUM(C71:D71)</f>
        <v>5000</v>
      </c>
    </row>
    <row r="72" spans="1:5" ht="15" customHeight="1" x14ac:dyDescent="0.25">
      <c r="A72" s="46" t="s">
        <v>95</v>
      </c>
      <c r="B72" s="46"/>
      <c r="C72" s="40"/>
      <c r="D72" s="40"/>
      <c r="E72" s="41"/>
    </row>
    <row r="73" spans="1:5" ht="15" customHeight="1" x14ac:dyDescent="0.25">
      <c r="A73" t="s">
        <v>94</v>
      </c>
      <c r="C73" s="24">
        <v>0</v>
      </c>
      <c r="D73" s="24">
        <v>20000</v>
      </c>
      <c r="E73" s="33">
        <v>0</v>
      </c>
    </row>
    <row r="74" spans="1:5" ht="15" customHeight="1" x14ac:dyDescent="0.25">
      <c r="A74" t="s">
        <v>62</v>
      </c>
      <c r="C74" s="24">
        <v>0</v>
      </c>
      <c r="D74" s="24">
        <v>20000</v>
      </c>
      <c r="E74" s="33">
        <v>0</v>
      </c>
    </row>
    <row r="75" spans="1:5" ht="15" customHeight="1" x14ac:dyDescent="0.25">
      <c r="A75" s="46" t="s">
        <v>106</v>
      </c>
      <c r="B75" s="46"/>
      <c r="C75" s="40"/>
      <c r="D75" s="40"/>
      <c r="E75" s="41"/>
    </row>
    <row r="76" spans="1:5" ht="15" customHeight="1" x14ac:dyDescent="0.25">
      <c r="A76" t="s">
        <v>109</v>
      </c>
      <c r="B76">
        <v>3821.4</v>
      </c>
      <c r="C76" s="24"/>
      <c r="D76" s="24"/>
      <c r="E76" s="33"/>
    </row>
    <row r="77" spans="1:5" ht="15" customHeight="1" x14ac:dyDescent="0.25">
      <c r="A77" t="s">
        <v>107</v>
      </c>
      <c r="B77">
        <v>4000</v>
      </c>
      <c r="C77" s="24"/>
      <c r="D77" s="24"/>
      <c r="E77" s="33"/>
    </row>
    <row r="78" spans="1:5" ht="15" customHeight="1" x14ac:dyDescent="0.25">
      <c r="A78" s="14" t="s">
        <v>33</v>
      </c>
      <c r="B78" s="15">
        <f>SUM(B69:B77)</f>
        <v>7821.4</v>
      </c>
      <c r="C78" s="15">
        <f>SUM(C69:C74)</f>
        <v>10000</v>
      </c>
      <c r="D78" s="15">
        <f>SUM(D67:D74)</f>
        <v>40000</v>
      </c>
      <c r="E78" s="37">
        <f>SUM(E67:E74)</f>
        <v>10000</v>
      </c>
    </row>
    <row r="79" spans="1:5" ht="15" customHeight="1" x14ac:dyDescent="0.25">
      <c r="A79" s="39" t="s">
        <v>34</v>
      </c>
      <c r="B79" s="39"/>
      <c r="C79" s="40"/>
      <c r="D79" s="40"/>
      <c r="E79" s="41"/>
    </row>
    <row r="80" spans="1:5" ht="15" customHeight="1" x14ac:dyDescent="0.25">
      <c r="A80" s="2" t="s">
        <v>35</v>
      </c>
      <c r="B80">
        <v>1552.67</v>
      </c>
      <c r="C80" s="24">
        <v>42000</v>
      </c>
      <c r="D80" s="24">
        <v>0</v>
      </c>
      <c r="E80" s="33">
        <f>SUM(C80:D80)</f>
        <v>42000</v>
      </c>
    </row>
    <row r="81" spans="1:5" ht="15" customHeight="1" x14ac:dyDescent="0.25">
      <c r="A81" s="2" t="s">
        <v>36</v>
      </c>
      <c r="B81">
        <v>986.91</v>
      </c>
      <c r="C81" s="24">
        <v>4500</v>
      </c>
      <c r="D81" s="24">
        <v>0</v>
      </c>
      <c r="E81" s="33">
        <f t="shared" ref="E81:E82" si="4">SUM(C81:D81)</f>
        <v>4500</v>
      </c>
    </row>
    <row r="82" spans="1:5" ht="15.75" customHeight="1" x14ac:dyDescent="0.25">
      <c r="A82" s="2" t="s">
        <v>37</v>
      </c>
      <c r="B82" s="2"/>
      <c r="C82" s="24">
        <v>1500</v>
      </c>
      <c r="D82" s="24">
        <v>0</v>
      </c>
      <c r="E82" s="33">
        <f t="shared" si="4"/>
        <v>1500</v>
      </c>
    </row>
    <row r="83" spans="1:5" ht="15" customHeight="1" x14ac:dyDescent="0.25">
      <c r="A83" s="18" t="s">
        <v>38</v>
      </c>
      <c r="B83" s="15">
        <f>SUM(B80:B82)</f>
        <v>2539.58</v>
      </c>
      <c r="C83" s="15">
        <f>SUM(C80:C82)</f>
        <v>48000</v>
      </c>
      <c r="D83" s="15">
        <f>SUM(D80:D82)</f>
        <v>0</v>
      </c>
      <c r="E83" s="37">
        <f>SUM(E79:E82)</f>
        <v>48000</v>
      </c>
    </row>
    <row r="84" spans="1:5" ht="15" customHeight="1" x14ac:dyDescent="0.25">
      <c r="A84" s="39" t="s">
        <v>39</v>
      </c>
      <c r="B84" s="39"/>
      <c r="C84" s="40"/>
      <c r="D84" s="40"/>
      <c r="E84" s="41"/>
    </row>
    <row r="85" spans="1:5" ht="15" customHeight="1" x14ac:dyDescent="0.25">
      <c r="A85" s="2" t="s">
        <v>40</v>
      </c>
      <c r="B85">
        <v>454.2</v>
      </c>
      <c r="C85" s="24">
        <v>5000</v>
      </c>
      <c r="D85" s="24">
        <v>0</v>
      </c>
      <c r="E85" s="33">
        <f>SUM(C85:D85)</f>
        <v>5000</v>
      </c>
    </row>
    <row r="86" spans="1:5" ht="15" customHeight="1" x14ac:dyDescent="0.25">
      <c r="A86" s="2" t="s">
        <v>81</v>
      </c>
      <c r="B86">
        <v>14843.59</v>
      </c>
      <c r="C86" s="24">
        <v>0</v>
      </c>
      <c r="D86" s="24">
        <v>15000</v>
      </c>
      <c r="E86" s="33">
        <f t="shared" ref="E86:E89" si="5">SUM(C86:D86)</f>
        <v>15000</v>
      </c>
    </row>
    <row r="87" spans="1:5" ht="15" customHeight="1" x14ac:dyDescent="0.25">
      <c r="A87" s="2" t="s">
        <v>41</v>
      </c>
      <c r="C87" s="24">
        <v>3132</v>
      </c>
      <c r="D87" s="24">
        <v>0</v>
      </c>
      <c r="E87" s="33">
        <f t="shared" si="5"/>
        <v>3132</v>
      </c>
    </row>
    <row r="88" spans="1:5" ht="15" customHeight="1" x14ac:dyDescent="0.25">
      <c r="A88" s="2" t="s">
        <v>42</v>
      </c>
      <c r="B88">
        <v>954.58</v>
      </c>
      <c r="C88" s="24">
        <v>1500</v>
      </c>
      <c r="D88" s="24">
        <v>0</v>
      </c>
      <c r="E88" s="33">
        <f t="shared" si="5"/>
        <v>1500</v>
      </c>
    </row>
    <row r="89" spans="1:5" ht="15" customHeight="1" x14ac:dyDescent="0.25">
      <c r="A89" s="2" t="s">
        <v>43</v>
      </c>
      <c r="B89">
        <v>1160</v>
      </c>
      <c r="C89" s="24">
        <v>1500</v>
      </c>
      <c r="D89" s="24">
        <v>0</v>
      </c>
      <c r="E89" s="33">
        <f t="shared" si="5"/>
        <v>1500</v>
      </c>
    </row>
    <row r="90" spans="1:5" ht="15" customHeight="1" x14ac:dyDescent="0.25">
      <c r="A90" s="14" t="s">
        <v>44</v>
      </c>
      <c r="B90" s="15">
        <f>SUM(B85:B89)</f>
        <v>17412.370000000003</v>
      </c>
      <c r="C90" s="15">
        <f>SUM(C85:C89)</f>
        <v>11132</v>
      </c>
      <c r="D90" s="15">
        <f>SUM(D85:D89)</f>
        <v>15000</v>
      </c>
      <c r="E90" s="37">
        <f>SUM(E85:E89)</f>
        <v>26132</v>
      </c>
    </row>
    <row r="91" spans="1:5" ht="18" customHeight="1" x14ac:dyDescent="0.25">
      <c r="A91" s="39" t="s">
        <v>45</v>
      </c>
      <c r="B91" s="39"/>
      <c r="C91" s="40"/>
      <c r="D91" s="40"/>
      <c r="E91" s="41"/>
    </row>
    <row r="92" spans="1:5" ht="15" customHeight="1" x14ac:dyDescent="0.25">
      <c r="A92" s="44" t="s">
        <v>46</v>
      </c>
      <c r="B92" s="44"/>
      <c r="C92" s="40"/>
      <c r="D92" s="40"/>
      <c r="E92" s="41"/>
    </row>
    <row r="93" spans="1:5" ht="15" customHeight="1" x14ac:dyDescent="0.25">
      <c r="A93" s="2" t="s">
        <v>80</v>
      </c>
      <c r="B93">
        <v>223</v>
      </c>
      <c r="C93" s="24">
        <v>10000</v>
      </c>
      <c r="D93" s="24">
        <v>0</v>
      </c>
      <c r="E93" s="33">
        <f>SUM(C93:D93)</f>
        <v>10000</v>
      </c>
    </row>
    <row r="94" spans="1:5" ht="15" customHeight="1" x14ac:dyDescent="0.25">
      <c r="A94" s="9" t="s">
        <v>83</v>
      </c>
      <c r="C94" s="24">
        <v>5000</v>
      </c>
      <c r="D94" s="24">
        <v>0</v>
      </c>
      <c r="E94" s="33">
        <f t="shared" ref="E94:E99" si="6">SUM(C94:D94)</f>
        <v>5000</v>
      </c>
    </row>
    <row r="95" spans="1:5" ht="15" customHeight="1" x14ac:dyDescent="0.25">
      <c r="A95" s="9" t="s">
        <v>79</v>
      </c>
      <c r="B95">
        <v>10000</v>
      </c>
      <c r="C95" s="24">
        <v>10000</v>
      </c>
      <c r="D95" s="24">
        <v>0</v>
      </c>
      <c r="E95" s="33">
        <f t="shared" si="6"/>
        <v>10000</v>
      </c>
    </row>
    <row r="96" spans="1:5" ht="15" customHeight="1" x14ac:dyDescent="0.25">
      <c r="A96" s="9" t="s">
        <v>61</v>
      </c>
      <c r="B96" s="9"/>
      <c r="C96" s="24">
        <v>14000</v>
      </c>
      <c r="D96" s="24">
        <v>0</v>
      </c>
      <c r="E96" s="33">
        <f t="shared" si="6"/>
        <v>14000</v>
      </c>
    </row>
    <row r="97" spans="1:5" ht="15.75" customHeight="1" x14ac:dyDescent="0.25">
      <c r="A97" s="9" t="s">
        <v>71</v>
      </c>
      <c r="B97" s="9"/>
      <c r="C97" s="24">
        <v>10000</v>
      </c>
      <c r="D97" s="24">
        <v>0</v>
      </c>
      <c r="E97" s="33">
        <f t="shared" si="6"/>
        <v>10000</v>
      </c>
    </row>
    <row r="98" spans="1:5" ht="15" customHeight="1" x14ac:dyDescent="0.25">
      <c r="A98" s="9" t="s">
        <v>64</v>
      </c>
      <c r="B98" s="9"/>
      <c r="C98" s="24">
        <v>1000</v>
      </c>
      <c r="D98" s="24">
        <v>0</v>
      </c>
      <c r="E98" s="33">
        <f t="shared" si="6"/>
        <v>1000</v>
      </c>
    </row>
    <row r="99" spans="1:5" ht="15" customHeight="1" x14ac:dyDescent="0.25">
      <c r="A99" s="9" t="s">
        <v>63</v>
      </c>
      <c r="B99" s="9"/>
      <c r="C99" s="24">
        <v>2000</v>
      </c>
      <c r="D99" s="24">
        <v>0</v>
      </c>
      <c r="E99" s="33">
        <f t="shared" si="6"/>
        <v>2000</v>
      </c>
    </row>
    <row r="100" spans="1:5" ht="15" customHeight="1" x14ac:dyDescent="0.25">
      <c r="A100" s="14" t="s">
        <v>47</v>
      </c>
      <c r="B100" s="15">
        <f>SUM(B93:B99)</f>
        <v>10223</v>
      </c>
      <c r="C100" s="15">
        <f>SUM(C93:C99)</f>
        <v>52000</v>
      </c>
      <c r="D100" s="15">
        <f>SUM(D93:D99)</f>
        <v>0</v>
      </c>
      <c r="E100" s="37">
        <f>SUM(E93:E99)</f>
        <v>52000</v>
      </c>
    </row>
    <row r="101" spans="1:5" ht="21" x14ac:dyDescent="0.35">
      <c r="A101" s="30" t="s">
        <v>48</v>
      </c>
      <c r="B101" s="31">
        <f>SUM(B46,B57,B66,B78,B83,B90,B100)</f>
        <v>67398.179999999993</v>
      </c>
      <c r="C101" s="31">
        <f>SUM(C46,C57,C66,C78,C83,C90,C100)</f>
        <v>304504</v>
      </c>
      <c r="D101" s="31">
        <f>SUM(D46,D57,D66,D78,D83,D90,D100)</f>
        <v>146300</v>
      </c>
      <c r="E101" s="38">
        <f>SUM(E46,E57,E66,E78,E83,E90,E100)</f>
        <v>410804</v>
      </c>
    </row>
    <row r="102" spans="1:5" ht="15" customHeight="1" x14ac:dyDescent="0.25">
      <c r="A102" s="25" t="s">
        <v>84</v>
      </c>
      <c r="B102" s="25"/>
      <c r="C102" s="26">
        <f>C22-C101</f>
        <v>-4254</v>
      </c>
      <c r="D102" s="26">
        <f>D22-D101</f>
        <v>-146300</v>
      </c>
      <c r="E102" s="36">
        <f>E22-E101</f>
        <v>-110554</v>
      </c>
    </row>
    <row r="103" spans="1:5" ht="20.25" x14ac:dyDescent="0.25">
      <c r="A103" s="51" t="s">
        <v>97</v>
      </c>
      <c r="B103" s="51"/>
      <c r="C103" s="51"/>
      <c r="D103" s="51"/>
      <c r="E103" s="51"/>
    </row>
    <row r="104" spans="1:5" ht="15" customHeight="1" x14ac:dyDescent="0.25">
      <c r="A104" s="25" t="s">
        <v>88</v>
      </c>
      <c r="B104" s="25"/>
      <c r="C104" s="26"/>
      <c r="D104" s="26"/>
      <c r="E104" s="26">
        <v>300000</v>
      </c>
    </row>
    <row r="105" spans="1:5" ht="15" customHeight="1" x14ac:dyDescent="0.25">
      <c r="A105" s="25" t="s">
        <v>85</v>
      </c>
      <c r="B105" s="25"/>
      <c r="C105" s="26"/>
      <c r="D105" s="26"/>
      <c r="E105" s="26">
        <f>E102</f>
        <v>-110554</v>
      </c>
    </row>
    <row r="106" spans="1:5" ht="15.75" customHeight="1" x14ac:dyDescent="0.25">
      <c r="A106" s="25" t="s">
        <v>86</v>
      </c>
      <c r="B106" s="25"/>
      <c r="C106" s="26"/>
      <c r="D106" s="26"/>
      <c r="E106" s="26">
        <f>300000-13622</f>
        <v>286378</v>
      </c>
    </row>
    <row r="107" spans="1:5" ht="15" customHeight="1" x14ac:dyDescent="0.25">
      <c r="D107" s="17"/>
      <c r="E107" s="17"/>
    </row>
    <row r="108" spans="1:5" ht="15" customHeight="1" x14ac:dyDescent="0.25">
      <c r="A108" s="16" t="s">
        <v>49</v>
      </c>
      <c r="B108" s="17">
        <f>B22</f>
        <v>182398</v>
      </c>
      <c r="C108" s="17">
        <f>C22</f>
        <v>300250</v>
      </c>
      <c r="D108" s="17"/>
      <c r="E108" s="17"/>
    </row>
    <row r="109" spans="1:5" ht="15" customHeight="1" x14ac:dyDescent="0.25">
      <c r="A109" s="16"/>
      <c r="B109" s="16"/>
      <c r="C109" s="17"/>
      <c r="D109" s="17"/>
      <c r="E109" s="17"/>
    </row>
    <row r="110" spans="1:5" ht="15" customHeight="1" x14ac:dyDescent="0.25">
      <c r="A110" s="16" t="s">
        <v>92</v>
      </c>
      <c r="B110" s="17">
        <f>B101</f>
        <v>67398.179999999993</v>
      </c>
      <c r="C110" s="17">
        <f>C101</f>
        <v>304504</v>
      </c>
      <c r="D110" s="17"/>
      <c r="E110" s="17"/>
    </row>
    <row r="111" spans="1:5" ht="15" customHeight="1" x14ac:dyDescent="0.25">
      <c r="A111" s="16"/>
      <c r="B111" s="16"/>
      <c r="C111" s="17"/>
      <c r="D111" s="17"/>
      <c r="E111" s="17"/>
    </row>
    <row r="112" spans="1:5" ht="15" customHeight="1" x14ac:dyDescent="0.25">
      <c r="A112" s="16" t="s">
        <v>93</v>
      </c>
      <c r="B112" s="16"/>
      <c r="C112" s="17">
        <f>D101</f>
        <v>146300</v>
      </c>
      <c r="D112" s="17"/>
      <c r="E112" s="17"/>
    </row>
    <row r="113" spans="1:5" ht="15" customHeight="1" x14ac:dyDescent="0.25">
      <c r="A113" s="16"/>
      <c r="B113" s="16"/>
      <c r="C113" s="17"/>
      <c r="D113" s="17"/>
      <c r="E113" s="17"/>
    </row>
    <row r="114" spans="1:5" ht="15" customHeight="1" x14ac:dyDescent="0.25">
      <c r="A114" s="16" t="s">
        <v>50</v>
      </c>
      <c r="B114" s="17">
        <f>B108-B110-B112</f>
        <v>114999.82</v>
      </c>
      <c r="C114" s="17">
        <f>C108-C110-C112</f>
        <v>-150554</v>
      </c>
    </row>
    <row r="118" spans="1:5" ht="16.5" customHeight="1" x14ac:dyDescent="0.25"/>
    <row r="119" spans="1:5" ht="19.5" customHeight="1" x14ac:dyDescent="0.25"/>
    <row r="128" spans="1:5" ht="18" customHeight="1" x14ac:dyDescent="0.25"/>
    <row r="129" ht="6" customHeight="1" x14ac:dyDescent="0.25"/>
    <row r="130" ht="18" customHeight="1" x14ac:dyDescent="0.25"/>
    <row r="131" ht="6" customHeight="1" x14ac:dyDescent="0.25"/>
    <row r="132" ht="18" customHeight="1" x14ac:dyDescent="0.25"/>
  </sheetData>
  <mergeCells count="3">
    <mergeCell ref="A5:C5"/>
    <mergeCell ref="A7:CM7"/>
    <mergeCell ref="A103:E103"/>
  </mergeCells>
  <pageMargins left="0.74803149606299213" right="0.74803149606299213" top="0.98425196850393704" bottom="0.98425196850393704" header="0.51181102362204722" footer="0.51181102362204722"/>
  <pageSetup paperSize="9" scale="75"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SIOP budget accounting</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taneenard vongchompoo</dc:creator>
  <cp:lastModifiedBy>Akila Rehaimi</cp:lastModifiedBy>
  <cp:lastPrinted>2015-05-04T12:10:16Z</cp:lastPrinted>
  <dcterms:created xsi:type="dcterms:W3CDTF">2013-01-17T16:08:52Z</dcterms:created>
  <dcterms:modified xsi:type="dcterms:W3CDTF">2016-02-02T11:52:56Z</dcterms:modified>
</cp:coreProperties>
</file>